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I:\Subger. Administrativa y Financiera\Dpto dControl y Gestn DC\Control y Gestion Compras\PLAN ANUAL DE COMPRAS 2022\Informe final\"/>
    </mc:Choice>
  </mc:AlternateContent>
  <xr:revisionPtr revIDLastSave="0" documentId="13_ncr:1_{D3CD0811-9578-4ABA-A51F-DC6673D354A0}" xr6:coauthVersionLast="45" xr6:coauthVersionMax="45" xr10:uidLastSave="{00000000-0000-0000-0000-000000000000}"/>
  <bookViews>
    <workbookView xWindow="-120" yWindow="-120" windowWidth="20730" windowHeight="11160" firstSheet="1" activeTab="5" xr2:uid="{00000000-000D-0000-FFFF-FFFF00000000}"/>
  </bookViews>
  <sheets>
    <sheet name="Bienes" sheetId="19" r:id="rId1"/>
    <sheet name="Servicios" sheetId="17" r:id="rId2"/>
    <sheet name="TI" sheetId="6" r:id="rId3"/>
    <sheet name="INS Servicios y subsidiarias" sheetId="5" r:id="rId4"/>
    <sheet name="Requerimientos para suplir RSS" sheetId="7" r:id="rId5"/>
    <sheet name="Estadísticas" sheetId="15" r:id="rId6"/>
    <sheet name="2" sheetId="3" r:id="rId7"/>
    <sheet name="Hoja2" sheetId="2" state="hidden" r:id="rId8"/>
  </sheets>
  <externalReferences>
    <externalReference r:id="rId9"/>
    <externalReference r:id="rId10"/>
  </externalReferences>
  <definedNames>
    <definedName name="_xlnm._FilterDatabase" localSheetId="4" hidden="1">'Requerimientos para suplir RSS'!$B$4:$N$235</definedName>
    <definedName name="_xlnm._FilterDatabase" localSheetId="1" hidden="1">Servicios!$A$4:$N$65</definedName>
    <definedName name="_xlnm._FilterDatabase" localSheetId="2" hidden="1">TI!$A$4:$R$139</definedName>
    <definedName name="_xlnm.Print_Area" localSheetId="0">Bienes!$B$1:$M$6</definedName>
    <definedName name="_xlnm.Print_Area" localSheetId="1">Servicios!$A$1:$L$6</definedName>
    <definedName name="categoria" localSheetId="0">'[1]2'!$D$3:$D$13</definedName>
    <definedName name="categoria" localSheetId="1">'[2]2'!#REF!</definedName>
    <definedName name="categoria">'[2]2'!#REF!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5" l="1"/>
  <c r="E16" i="15"/>
  <c r="E21" i="15" s="1"/>
  <c r="D16" i="15"/>
  <c r="D21" i="15" s="1"/>
  <c r="C16" i="15"/>
  <c r="C21" i="15" s="1"/>
  <c r="I65" i="17"/>
  <c r="H65" i="17"/>
  <c r="A7" i="19"/>
  <c r="A8" i="19" s="1"/>
  <c r="A9" i="19" s="1"/>
  <c r="A10" i="19"/>
  <c r="A11" i="19" s="1"/>
  <c r="A12" i="19" s="1"/>
  <c r="A13" i="19" s="1"/>
  <c r="A14" i="19"/>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306" i="19" s="1"/>
  <c r="A307" i="19" s="1"/>
  <c r="A308" i="19" s="1"/>
  <c r="A309" i="19" s="1"/>
  <c r="A310" i="19" s="1"/>
  <c r="A311" i="19" s="1"/>
  <c r="A312" i="19" s="1"/>
  <c r="A313" i="19" s="1"/>
  <c r="A314" i="19" s="1"/>
  <c r="A315" i="19" s="1"/>
  <c r="A316" i="19" s="1"/>
  <c r="A317" i="19" s="1"/>
  <c r="A318" i="19" s="1"/>
  <c r="A319" i="19" s="1"/>
  <c r="A320" i="19" s="1"/>
  <c r="A321" i="19" s="1"/>
  <c r="A322" i="19" s="1"/>
  <c r="A323" i="19" s="1"/>
  <c r="A324" i="19" s="1"/>
  <c r="A325" i="19" s="1"/>
  <c r="A326" i="19" s="1"/>
  <c r="A327" i="19" s="1"/>
  <c r="A328" i="19" s="1"/>
  <c r="A329" i="19" s="1"/>
  <c r="A330" i="19" s="1"/>
  <c r="A331" i="19" s="1"/>
  <c r="A332" i="19" s="1"/>
  <c r="A333" i="19" s="1"/>
  <c r="A334" i="19" s="1"/>
  <c r="A335" i="19" s="1"/>
  <c r="A6" i="19"/>
  <c r="J336" i="19"/>
  <c r="I336" i="19"/>
  <c r="H285" i="19"/>
  <c r="E22" i="15" l="1"/>
  <c r="D22" i="15"/>
  <c r="H64" i="17"/>
  <c r="A7" i="5" l="1"/>
  <c r="A8" i="5" s="1"/>
  <c r="A9" i="5" s="1"/>
  <c r="A10" i="5" s="1"/>
  <c r="A11" i="5" s="1"/>
  <c r="A6" i="5"/>
  <c r="F82" i="17"/>
  <c r="D82" i="17"/>
  <c r="C82" i="17"/>
  <c r="H82" i="17" s="1"/>
  <c r="B82" i="17"/>
  <c r="H81" i="17"/>
  <c r="G81" i="17"/>
  <c r="E81" i="17"/>
  <c r="H80" i="17"/>
  <c r="E80" i="17"/>
  <c r="H79" i="17"/>
  <c r="G79" i="17"/>
  <c r="E79" i="17"/>
  <c r="H78" i="17"/>
  <c r="E78" i="17"/>
  <c r="H77" i="17"/>
  <c r="G77" i="17"/>
  <c r="E77" i="17"/>
  <c r="H76" i="17"/>
  <c r="E76" i="17"/>
  <c r="H75" i="17"/>
  <c r="E75" i="17"/>
  <c r="H74" i="17"/>
  <c r="E74" i="17"/>
  <c r="H73" i="17"/>
  <c r="E73" i="17"/>
  <c r="H72" i="17"/>
  <c r="H71" i="17"/>
  <c r="G71" i="17"/>
  <c r="E71" i="17"/>
  <c r="E82" i="17" s="1"/>
  <c r="H70" i="17"/>
  <c r="G70" i="17"/>
  <c r="G82" i="17" s="1"/>
  <c r="E70" i="17"/>
  <c r="I64" i="17"/>
  <c r="J139" i="6" l="1"/>
  <c r="I139" i="6"/>
  <c r="C10" i="15" l="1"/>
  <c r="E10" i="15"/>
  <c r="E11" i="15" s="1"/>
  <c r="D10" i="15"/>
  <c r="D11" i="15"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6" i="7"/>
  <c r="A65" i="6"/>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J234" i="7" l="1"/>
  <c r="I234" i="7"/>
  <c r="I11" i="5" l="1"/>
  <c r="I12" i="5" s="1"/>
  <c r="J11" i="5"/>
  <c r="J7" i="5" l="1"/>
  <c r="J5" i="5"/>
  <c r="J6" i="5"/>
  <c r="J10" i="5"/>
  <c r="J8" i="5"/>
  <c r="J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Mayra Vargas Naranjo</author>
  </authors>
  <commentList>
    <comment ref="H8" authorId="0" shapeId="0" xr:uid="{B11510B4-C56A-494C-97F2-5ED4A8D3B241}">
      <text>
        <r>
          <rPr>
            <b/>
            <sz val="9"/>
            <color indexed="81"/>
            <rFont val="Tahoma"/>
            <family val="2"/>
          </rPr>
          <t>Mayra Vargas Naranjo:</t>
        </r>
        <r>
          <rPr>
            <sz val="9"/>
            <color indexed="81"/>
            <rFont val="Tahoma"/>
            <family val="2"/>
          </rPr>
          <t xml:space="preserve">
Monto $4,872
1$= ¢636
</t>
        </r>
      </text>
    </comment>
    <comment ref="H9" authorId="0" shapeId="0" xr:uid="{F1F0F13E-FBF1-4CF5-8CAE-8D3A496B0D10}">
      <text>
        <r>
          <rPr>
            <b/>
            <sz val="9"/>
            <color indexed="81"/>
            <rFont val="Tahoma"/>
            <family val="2"/>
          </rPr>
          <t>Mayra Vargas Naranjo:</t>
        </r>
        <r>
          <rPr>
            <sz val="9"/>
            <color indexed="81"/>
            <rFont val="Tahoma"/>
            <family val="2"/>
          </rPr>
          <t xml:space="preserve">
Monto $4,120
1$= ¢636</t>
        </r>
      </text>
    </comment>
    <comment ref="H13" authorId="0" shapeId="0" xr:uid="{465EAF84-9F6E-45C7-AFA2-848AFFC0354B}">
      <text>
        <r>
          <rPr>
            <b/>
            <sz val="9"/>
            <color indexed="81"/>
            <rFont val="Tahoma"/>
            <family val="2"/>
          </rPr>
          <t>Mayra Vargas Naranjo:</t>
        </r>
        <r>
          <rPr>
            <sz val="9"/>
            <color indexed="81"/>
            <rFont val="Tahoma"/>
            <family val="2"/>
          </rPr>
          <t xml:space="preserve">
Monto:  $139.600
1$:  ¢636</t>
        </r>
      </text>
    </comment>
    <comment ref="H15" authorId="0" shapeId="0" xr:uid="{20C27CC6-7B62-47F1-8506-D01507182A03}">
      <text>
        <r>
          <rPr>
            <b/>
            <sz val="9"/>
            <color indexed="81"/>
            <rFont val="Tahoma"/>
            <family val="2"/>
          </rPr>
          <t>Mayra Vargas Naranjo:</t>
        </r>
        <r>
          <rPr>
            <sz val="9"/>
            <color indexed="81"/>
            <rFont val="Tahoma"/>
            <family val="2"/>
          </rPr>
          <t xml:space="preserve">
Monto:  $270
1$:  ¢636</t>
        </r>
      </text>
    </comment>
    <comment ref="H16" authorId="0" shapeId="0" xr:uid="{14AF171C-D64B-477D-9BF8-0240D98E73E6}">
      <text>
        <r>
          <rPr>
            <b/>
            <sz val="9"/>
            <color indexed="81"/>
            <rFont val="Tahoma"/>
            <family val="2"/>
          </rPr>
          <t>Mayra Vargas Naranjo:</t>
        </r>
        <r>
          <rPr>
            <sz val="9"/>
            <color indexed="81"/>
            <rFont val="Tahoma"/>
            <family val="2"/>
          </rPr>
          <t xml:space="preserve">
Monto:  $399,99
1$:  ¢636</t>
        </r>
      </text>
    </comment>
    <comment ref="H17" authorId="0" shapeId="0" xr:uid="{43154518-2F15-49FF-A28B-3FBDABEA8121}">
      <text>
        <r>
          <rPr>
            <b/>
            <sz val="9"/>
            <color indexed="81"/>
            <rFont val="Tahoma"/>
            <family val="2"/>
          </rPr>
          <t>Mayra Vargas Naranjo:</t>
        </r>
        <r>
          <rPr>
            <sz val="9"/>
            <color indexed="81"/>
            <rFont val="Tahoma"/>
            <family val="2"/>
          </rPr>
          <t xml:space="preserve">
Monto:  $2,900
1$:  ¢636</t>
        </r>
      </text>
    </comment>
    <comment ref="H18" authorId="0" shapeId="0" xr:uid="{27267C54-66FC-48FF-ADE7-86F9F5571589}">
      <text>
        <r>
          <rPr>
            <b/>
            <sz val="9"/>
            <color indexed="81"/>
            <rFont val="Tahoma"/>
            <family val="2"/>
          </rPr>
          <t>Mayra Vargas Naranjo:</t>
        </r>
        <r>
          <rPr>
            <sz val="9"/>
            <color indexed="81"/>
            <rFont val="Tahoma"/>
            <family val="2"/>
          </rPr>
          <t xml:space="preserve">
Monto:  $7,215
1$:  ¢636</t>
        </r>
      </text>
    </comment>
    <comment ref="H19" authorId="0" shapeId="0" xr:uid="{7AA2F79E-768A-4A94-A1CE-2596B2F4FC59}">
      <text>
        <r>
          <rPr>
            <b/>
            <sz val="9"/>
            <color indexed="81"/>
            <rFont val="Tahoma"/>
            <family val="2"/>
          </rPr>
          <t>Mayra Vargas Naranjo:</t>
        </r>
        <r>
          <rPr>
            <sz val="9"/>
            <color indexed="81"/>
            <rFont val="Tahoma"/>
            <family val="2"/>
          </rPr>
          <t xml:space="preserve">
Monto:  $768,28
1$:  ¢636</t>
        </r>
      </text>
    </comment>
    <comment ref="H20" authorId="0" shapeId="0" xr:uid="{2E6D35B3-7411-4168-92C3-ED2B9C8A74AB}">
      <text>
        <r>
          <rPr>
            <b/>
            <sz val="9"/>
            <color indexed="81"/>
            <rFont val="Tahoma"/>
            <family val="2"/>
          </rPr>
          <t>Mayra Vargas Naranjo:</t>
        </r>
        <r>
          <rPr>
            <sz val="9"/>
            <color indexed="81"/>
            <rFont val="Tahoma"/>
            <family val="2"/>
          </rPr>
          <t xml:space="preserve">
Monto:  $290,96
1$:  ¢636</t>
        </r>
      </text>
    </comment>
    <comment ref="H21" authorId="0" shapeId="0" xr:uid="{6A5FF62B-D0AA-44FA-96FF-B619DDA279A1}">
      <text>
        <r>
          <rPr>
            <b/>
            <sz val="9"/>
            <color indexed="81"/>
            <rFont val="Tahoma"/>
            <family val="2"/>
          </rPr>
          <t>Mayra Vargas Naranjo:</t>
        </r>
        <r>
          <rPr>
            <sz val="9"/>
            <color indexed="81"/>
            <rFont val="Tahoma"/>
            <family val="2"/>
          </rPr>
          <t xml:space="preserve">
Monto:  $2.243,75
1$:  ¢636</t>
        </r>
      </text>
    </comment>
    <comment ref="H25" authorId="0" shapeId="0" xr:uid="{8B566717-9C45-4963-BDC0-2086F25A9ABF}">
      <text>
        <r>
          <rPr>
            <b/>
            <sz val="9"/>
            <color indexed="81"/>
            <rFont val="Tahoma"/>
            <family val="2"/>
          </rPr>
          <t>Mayra Vargas Naranjo:</t>
        </r>
        <r>
          <rPr>
            <sz val="9"/>
            <color indexed="81"/>
            <rFont val="Tahoma"/>
            <family val="2"/>
          </rPr>
          <t xml:space="preserve">
Monto:  $8.000
1$= ¢636</t>
        </r>
      </text>
    </comment>
    <comment ref="H27" authorId="0" shapeId="0" xr:uid="{28C1CBB2-541D-4384-A350-2515855B4B95}">
      <text>
        <r>
          <rPr>
            <b/>
            <sz val="9"/>
            <color indexed="81"/>
            <rFont val="Tahoma"/>
            <family val="2"/>
          </rPr>
          <t>Mayra Vargas Naranjo:</t>
        </r>
        <r>
          <rPr>
            <sz val="9"/>
            <color indexed="81"/>
            <rFont val="Tahoma"/>
            <family val="2"/>
          </rPr>
          <t xml:space="preserve">
Monto:  $4,068
1$= ¢636</t>
        </r>
      </text>
    </comment>
    <comment ref="H34" authorId="0" shapeId="0" xr:uid="{7EFA0E9B-4401-4DF4-8902-45A5BC8098AF}">
      <text>
        <r>
          <rPr>
            <b/>
            <sz val="9"/>
            <color indexed="81"/>
            <rFont val="Tahoma"/>
            <family val="2"/>
          </rPr>
          <t>Mayra Vargas Naranjo:</t>
        </r>
        <r>
          <rPr>
            <sz val="9"/>
            <color indexed="81"/>
            <rFont val="Tahoma"/>
            <family val="2"/>
          </rPr>
          <t xml:space="preserve">
Monto $1.005.154,30
1$= ¢636</t>
        </r>
      </text>
    </comment>
    <comment ref="I34" authorId="0" shapeId="0" xr:uid="{2EC69034-14CB-4BEA-B55F-D7C0A9A5B863}">
      <text>
        <r>
          <rPr>
            <b/>
            <sz val="9"/>
            <color indexed="81"/>
            <rFont val="Tahoma"/>
            <family val="2"/>
          </rPr>
          <t>Mayra Vargas Naranjo:</t>
        </r>
        <r>
          <rPr>
            <sz val="9"/>
            <color indexed="81"/>
            <rFont val="Tahoma"/>
            <family val="2"/>
          </rPr>
          <t xml:space="preserve">
Monto:  $925.322,28
1$= ¢636
</t>
        </r>
      </text>
    </comment>
    <comment ref="H36" authorId="0" shapeId="0" xr:uid="{901E17F1-4020-4C3E-ABFE-0BA4122959F5}">
      <text>
        <r>
          <rPr>
            <b/>
            <sz val="9"/>
            <color indexed="81"/>
            <rFont val="Tahoma"/>
            <family val="2"/>
          </rPr>
          <t>Mayra Vargas Naranjo:</t>
        </r>
        <r>
          <rPr>
            <sz val="9"/>
            <color indexed="81"/>
            <rFont val="Tahoma"/>
            <family val="2"/>
          </rPr>
          <t xml:space="preserve">
Monto:  $86.890,96
1$=  ¢636</t>
        </r>
      </text>
    </comment>
    <comment ref="H40" authorId="0" shapeId="0" xr:uid="{52ECE245-2110-4415-AA39-8D73F3043FC6}">
      <text>
        <r>
          <rPr>
            <b/>
            <sz val="9"/>
            <color indexed="81"/>
            <rFont val="Tahoma"/>
            <family val="2"/>
          </rPr>
          <t>Mayra Vargas Naranjo:</t>
        </r>
        <r>
          <rPr>
            <sz val="9"/>
            <color indexed="81"/>
            <rFont val="Tahoma"/>
            <family val="2"/>
          </rPr>
          <t xml:space="preserve">
Monto:  $62.000
1$=  ¢636</t>
        </r>
      </text>
    </comment>
    <comment ref="H41" authorId="0" shapeId="0" xr:uid="{BB7B150E-5F03-4107-8076-9C724154C503}">
      <text>
        <r>
          <rPr>
            <b/>
            <sz val="9"/>
            <color indexed="81"/>
            <rFont val="Tahoma"/>
            <family val="2"/>
          </rPr>
          <t>Mayra Vargas Naranjo:</t>
        </r>
        <r>
          <rPr>
            <sz val="9"/>
            <color indexed="81"/>
            <rFont val="Tahoma"/>
            <family val="2"/>
          </rPr>
          <t xml:space="preserve">
Monto:  $20.315,38
1$=  ¢636</t>
        </r>
      </text>
    </comment>
    <comment ref="H42" authorId="0" shapeId="0" xr:uid="{CE9451EC-29E1-4225-9D46-528C4208AA05}">
      <text>
        <r>
          <rPr>
            <b/>
            <sz val="9"/>
            <color indexed="81"/>
            <rFont val="Tahoma"/>
            <family val="2"/>
          </rPr>
          <t>Mayra Vargas Naranjo:
Monto:  $33.914,33
1$=  ¢636</t>
        </r>
      </text>
    </comment>
    <comment ref="I42" authorId="0" shapeId="0" xr:uid="{2AECE639-EB4E-4631-941D-F51CD66C7D43}">
      <text>
        <r>
          <rPr>
            <b/>
            <sz val="9"/>
            <color indexed="81"/>
            <rFont val="Tahoma"/>
            <family val="2"/>
          </rPr>
          <t>Mayra Vargas Naranjo:</t>
        </r>
        <r>
          <rPr>
            <sz val="9"/>
            <color indexed="81"/>
            <rFont val="Tahoma"/>
            <family val="2"/>
          </rPr>
          <t xml:space="preserve">
Monto: ¢ 28.974,03
1$= ¢636</t>
        </r>
      </text>
    </comment>
    <comment ref="H52" authorId="0" shapeId="0" xr:uid="{DD90F4A7-BB77-4EE0-AFCA-148E57A3AF0A}">
      <text>
        <r>
          <rPr>
            <b/>
            <sz val="9"/>
            <color indexed="81"/>
            <rFont val="Tahoma"/>
            <family val="2"/>
          </rPr>
          <t>Mayra Vargas Naranjo:</t>
        </r>
        <r>
          <rPr>
            <sz val="9"/>
            <color indexed="81"/>
            <rFont val="Tahoma"/>
            <family val="2"/>
          </rPr>
          <t xml:space="preserve">
Monto:  $14.242
1$= ¢636</t>
        </r>
      </text>
    </comment>
    <comment ref="H56" authorId="0" shapeId="0" xr:uid="{0E5BDBCD-23B8-41F8-9695-61023D103491}">
      <text>
        <r>
          <rPr>
            <b/>
            <sz val="9"/>
            <color indexed="81"/>
            <rFont val="Tahoma"/>
            <family val="2"/>
          </rPr>
          <t>Mayra Vargas Naranjo:</t>
        </r>
        <r>
          <rPr>
            <sz val="9"/>
            <color indexed="81"/>
            <rFont val="Tahoma"/>
            <family val="2"/>
          </rPr>
          <t xml:space="preserve">
Monto:  $18,400
1$= ¢636</t>
        </r>
      </text>
    </comment>
    <comment ref="H61" authorId="0" shapeId="0" xr:uid="{2510EA35-5A5A-4789-BB3B-7ADBC226A123}">
      <text>
        <r>
          <rPr>
            <b/>
            <sz val="9"/>
            <color indexed="81"/>
            <rFont val="Tahoma"/>
            <family val="2"/>
          </rPr>
          <t>Mayra Vargas Naranjo:</t>
        </r>
        <r>
          <rPr>
            <sz val="9"/>
            <color indexed="81"/>
            <rFont val="Tahoma"/>
            <family val="2"/>
          </rPr>
          <t xml:space="preserve">
Monto:  $74.864,76
1$=  ¢636</t>
        </r>
      </text>
    </comment>
    <comment ref="H63" authorId="0" shapeId="0" xr:uid="{CB1EECDB-18E5-41DA-BE03-726479209770}">
      <text>
        <r>
          <rPr>
            <b/>
            <sz val="9"/>
            <color indexed="81"/>
            <rFont val="Tahoma"/>
            <family val="2"/>
          </rPr>
          <t>Mayra Vargas Naranjo:</t>
        </r>
        <r>
          <rPr>
            <sz val="9"/>
            <color indexed="81"/>
            <rFont val="Tahoma"/>
            <family val="2"/>
          </rPr>
          <t xml:space="preserve">
Monto:  $ 630,439,54
1$=  ¢636</t>
        </r>
      </text>
    </comment>
  </commentList>
</comments>
</file>

<file path=xl/sharedStrings.xml><?xml version="1.0" encoding="utf-8"?>
<sst xmlns="http://schemas.openxmlformats.org/spreadsheetml/2006/main" count="7110" uniqueCount="1545">
  <si>
    <t xml:space="preserve">Descripción del Requerimiento </t>
  </si>
  <si>
    <t>Cantidad</t>
  </si>
  <si>
    <t>P</t>
  </si>
  <si>
    <t>AE</t>
  </si>
  <si>
    <t>Vigencia del proceso contractual</t>
  </si>
  <si>
    <t>mensual</t>
  </si>
  <si>
    <t>trimestral</t>
  </si>
  <si>
    <t>semestral</t>
  </si>
  <si>
    <t>anual</t>
  </si>
  <si>
    <t>bimensual</t>
  </si>
  <si>
    <t>menos de un mes</t>
  </si>
  <si>
    <t>Subprograma Presupuestario</t>
  </si>
  <si>
    <t>Fecha en que se requiere</t>
  </si>
  <si>
    <t>Licitación pública</t>
  </si>
  <si>
    <t>Menos de un mes</t>
  </si>
  <si>
    <t>Licitación abreviada</t>
  </si>
  <si>
    <t>Contrato directo</t>
  </si>
  <si>
    <t>Instructivo</t>
  </si>
  <si>
    <t>Contrataciones exceptuadas</t>
  </si>
  <si>
    <t>Licitación pública Internacional</t>
  </si>
  <si>
    <t>Unidad Usuaria</t>
  </si>
  <si>
    <t>Un mes</t>
  </si>
  <si>
    <t>Dos meses</t>
  </si>
  <si>
    <t>Tres meses</t>
  </si>
  <si>
    <t>Cuatro meses</t>
  </si>
  <si>
    <t>Cinco meses</t>
  </si>
  <si>
    <t>Seis meses</t>
  </si>
  <si>
    <t>Siete meses</t>
  </si>
  <si>
    <t>Ocho meses</t>
  </si>
  <si>
    <t>Nueve meses</t>
  </si>
  <si>
    <t>Diez meses</t>
  </si>
  <si>
    <t>Once meses</t>
  </si>
  <si>
    <t>Un año</t>
  </si>
  <si>
    <t>Anual + 1 renovación</t>
  </si>
  <si>
    <t>Anual + 2 renovaciones</t>
  </si>
  <si>
    <t>Anual + 3 renovaciones</t>
  </si>
  <si>
    <t>Unidad Técnica</t>
  </si>
  <si>
    <t>Ordinario</t>
  </si>
  <si>
    <t>Extraordinario</t>
  </si>
  <si>
    <t>Tipo de presupuesto</t>
  </si>
  <si>
    <t>DEPARTAMENTO CONTROL Y GESTIÓN DE COMPRAS</t>
  </si>
  <si>
    <t>Justificación del requerimiento</t>
  </si>
  <si>
    <t>Objetivo relacionado del PAO</t>
  </si>
  <si>
    <t>Valor anual estimado  colones</t>
  </si>
  <si>
    <t>Monto a presupuestar en el período colones</t>
  </si>
  <si>
    <t>R03-CGC-002 PLAN ANUAL DE COMPRAS</t>
  </si>
  <si>
    <t>Plazo de Entrega</t>
  </si>
  <si>
    <t>AÑO: 2022</t>
  </si>
  <si>
    <t xml:space="preserve">CONTRATO PARA LA PRESTACIÓN DE SERVICIOS AUXILIARES DE SEGUROS SERVICIO DE GESTIÓN EN PREVENCIÓN ENTRE ELINSTITUTO NACIONAL DE SEGUROS E INS SERVICIOS S.A. </t>
  </si>
  <si>
    <t>CONTRATO PARA LA PRESTACIÓN DEL SERVICIO “GESTIÓN DE LA OFICINA OPERATIVA DE NEMAGÓN”, ENTRE EL INSTITUTO NACIONAL DE SEGUROS E INS SERVICIOS S.A.</t>
  </si>
  <si>
    <t>CONTRATO PARA LA PRESTACIÓN DEL SERVICIOS ADMINISTRATIVOS A PACIENTES Y PROVEEDORES, ENTRE EL INSTITUTO NACIONAL DE SEGUROS E INS SERVICIOS S.A.</t>
  </si>
  <si>
    <t>CONTRATO DE PRESTACIÓN DE SERVICIOS EN PREAUTORIZACIONES, PLATAFORMAS DE SERVICIOS, AJUSTE DE PAGOS A PROVEEDORES Y AFILIACIÒN DE PROVEEDORES MÈDICOS PARA EL PROCESO DE INDEMNIZACIONES DE SEGUROS PERSONALES Y OTROS SERVICIOS RELACIONADOS, ENTRE EL INSTITUTO NACIONAL DE SEGUROS E INS SERVICIOS S. A.</t>
  </si>
  <si>
    <t xml:space="preserve">CONTRATO PARA LA PRESTACIÓN DEL SERVICIO DE TERCERIZACIÓN EN SITIO DE MANO DE OBRA EN EJECUCIÓN LOGÍSTICA Y MAQUILA ADMINISTRATIVA EN EL CENTRO DE DISTRIBUCIÓN Y LOGÍSTICA, ENTRE EL INSTITUTO NACIONAL DE SEGUROS E INS SERVICIOS S.A. </t>
  </si>
  <si>
    <t>CONTRATO PARA LA PROVISIÓN DE LA RED DE PROVEEDORES DE SERVICIOS AUXILIARES PARA EVALUACIÓN DE RIESGOS DE LOS PROCESOS DE SUSCRIPCIÓN E INDEMNIZACIÓN EN LOS RAMOS DE SEGUROS GENERALES Y PERSONALES ENTRE EL INSTITUTO NACIONAL DE SEGUROS E INS SERVICIOS S.A.</t>
  </si>
  <si>
    <t>Departamento de Gestión en Prevención</t>
  </si>
  <si>
    <t>Dirección de Seguros Obligatorios y Salud</t>
  </si>
  <si>
    <t>Departamento de Gestiones Obligatorias de Seguros</t>
  </si>
  <si>
    <t>Dirección de Seguros Personales</t>
  </si>
  <si>
    <t>CEDINS</t>
  </si>
  <si>
    <t>Dirección de seguros Generales, Dirección de Seguros Personales, Centro de Gestión de Seguros Personales y Dirección de Mercadeo</t>
  </si>
  <si>
    <t>Servicios de valoración de instrumentos financieros que se requieren para las labores diarias de algunos cálculos que realiza la Dirección de Riesgos  en cumplimiento con la normativa de la Superintendencia General de Seguros (SUGESE) y el Reglamento de Valoración de la Superintendencia General de Valores (SUGEVAL) en materia de inversiones, de los servicios diarios de valoración de instrumentos financieros</t>
  </si>
  <si>
    <t>Dirección de Riesgos</t>
  </si>
  <si>
    <t>Subsidiaria</t>
  </si>
  <si>
    <t>INS SERVICIOS</t>
  </si>
  <si>
    <t>PUESTO DE BOLSA</t>
  </si>
  <si>
    <t>0113</t>
  </si>
  <si>
    <t>0122</t>
  </si>
  <si>
    <t>meta 2 Gestionar el 100% de los trámites de los contratos de Servicios Auxiliares suscritos entre el INS e INS Servicios S.A, y con las demás Subsidiarias del Grupo INS como parte del modelo corporativo. (Unidad de Coordinación y Servicios Corporativos)</t>
  </si>
  <si>
    <t>Nota</t>
  </si>
  <si>
    <t>El presupuesto de los contratos suscritos con INS Servicios está centralizado en Depto. Control y Gestión de Compras en subprograma 0122.</t>
  </si>
  <si>
    <t>Inmediato</t>
  </si>
  <si>
    <t xml:space="preserve">Se solicita contratación através de la subsidiaria para los servicios que se realizan en materia de Prevención cultura de prevención de riesgos, la seguridad y salud de las personas. Contrato actual vence se debe dar continuidad </t>
  </si>
  <si>
    <t>Prestación de servicios en preautorizaciones, plataformas de servicios en los Centros Médicos, ajuste de pagos a proveedores y afiliación de proveedores médicos y otros servicios relacionados con los Seguros Personales del INS.</t>
  </si>
  <si>
    <t>prestación de servicios de tercerización de mano de obra en la producción de ejecución logística para los procesos de ingreso de mercadería, almacenamiento, salida de mercadería, distribución y recolección de mercadería desde/hacia todos los puntos de demanda del Grupo INS definidos por el Centro de Distribución y Logística. Adicionalmente, regula las condiciones de maquila administrativa para la gestión de la producción de ejecución logística, sistema de calidad y mantenimiento de información.</t>
  </si>
  <si>
    <t>Contratación del servicio y apoyo para  atención para los afectados del Nemagón, en cumplimiento de la Ley 8130, su reforma y su reglamento en la DSOS. Se llevan estadísticas, informes, información a afectados</t>
  </si>
  <si>
    <t>2021-0113-20103 Meta Específica 3. Analizar los riesgos financieros (riesgos de mercado, liquidez y crédito), proponer y colaborar en metodologías, herramientas y modelos de medición; aplicando las mejores prácticas y estándares para fortalecer la gestión integral de riesgos y sostenibilidad en la empresa. (Unidad Riesgos Financieros).</t>
  </si>
  <si>
    <t>Experiencia del Cliente</t>
  </si>
  <si>
    <t>Meta Específica 2. Realizar la gestión de las adquisiciones de  hardware, software  y servicios de TI del INS, así como las investigaciones de nuevas tecnologías y tendencias en materia de TI relacionadas con estas adquisiciones, realizando pruebas de concepto y pilotos de nuevas tecnologías y tramitando el 95% de las adquisiciones de hardware, software y servicios planificadas en el PAC 2022 de la Institución (Adquisición e Investigación de T.I.).</t>
  </si>
  <si>
    <t>Servicio de datos móviles de telefonía e internet (Plan Kolbi 4GK2) Telefono incluido.</t>
  </si>
  <si>
    <t xml:space="preserve">Con el fin de propiciar el envió semanal a través de mensajería WhatsApp a los colaboradores de la RSS, envío de encuestas vía mensaje de texto a clientes hospitalizados y que se encuentran en el Albergue en el Hospital del Trauma; se requiere la renovación del Servicio de teléfono celular, telefonía e internet el INS Red de Servicios de Salud S.A. con el número 8480-2177. 
Este teléfono se utiliza para la difusión de mensajes internos, aplicar encuestas de satisfacción a los pacientes y es también la línea de consultas respecto al COVID-19 y otras campañas.
Ver oficio DTINF-02913-2020 </t>
  </si>
  <si>
    <t>Junio</t>
  </si>
  <si>
    <t>Unica Vez</t>
  </si>
  <si>
    <t>Mercadeo</t>
  </si>
  <si>
    <t>Objetivo Específico 4. Contribuir con la empresa a mantener su liderazgo a través de estrategias  que permitan impulsar productos y servicios sostenibles que satisfagan las expectativas de los clientes, de acuerdo con las tendencias del mercado.   
Meta Específica 1. Cumplir el 100% de las actividades de promoción, programas publicitarios, actividades de proyección de marca y de relaciones públicas, que contribuyan a generar cultura en seguros a partir de una gestión de mercadeo responsable y rentable (Dirección de Mercadeo).</t>
  </si>
  <si>
    <t xml:space="preserve">Servicios de producción audiovisual por demanda </t>
  </si>
  <si>
    <t>•Propiciar la culturalización del Servicio al Cliente mediante conductas alineadas a la estrategia de Experiencia del Cliente, en el personal de la RSS basado en los cuatro pilares establecidos (Conexión emocional, Información, Cliente al centro y Actitud Maxima).
•Fortalecer la estrategia de Cultura Organizacional ADN Red en los colaboradores de la RSS
•Suplir las necesidades de comunicación institucional de las unidades técnicas de la Red de Servicios de Salud. •Cumplir con el pilar de Transformación Digital del Plan Estratégico Institucional del Grupo INS.</t>
  </si>
  <si>
    <t>Mayo</t>
  </si>
  <si>
    <t>Según demanda</t>
  </si>
  <si>
    <t xml:space="preserve">Contratación de materiales con Logotipo </t>
  </si>
  <si>
    <t>El INS-Red de Servicios de Salud (RSS), requiere contratar el servicio de diferentes artículos con logotipo con el fin de mantener la presencia de marca en las diferentes actividades a realizar con el personal interno del INS-Red de Servicios de Salud en charlas y ferias; además de reforzar campañas y la estratégia de cultura de Experiencia del Cliente dirigidas al personal de la RSS, mediante una única contratación. 
A través de los promocionales, se logran desarollar campañas específicas y puntuales, en donde se involucra a los pacientes, por ejemplo como reconocimiento a la colaboración en proyectos audiovisuales, testimoniales, entre otros que se desarrollan y ejecutan desde nuestra unidad. Asimismo, se asegura la participación activa de los colaboradores en lso diferentes procesos de alta relevancia institucional, como una motivación en esa línea. Por último, a través de los promocionales suplimos necesidades a las diferentes unidades usuarias para fortalecer a cultura organizacional.</t>
  </si>
  <si>
    <t>Marzo</t>
  </si>
  <si>
    <t>Dirección Seguros Obligatorios y Salud</t>
  </si>
  <si>
    <t>Consulta Externa</t>
  </si>
  <si>
    <t>Meta Específica 10. Realizar el 100% de los pagos solicitados por la Red de Servicios de Salud para la contrataciones vigentes, los nuevos procesos contractuales y aquellas necesidades urgentes que surjan, propias de la RSS, tales que, ayuden a brindar un mejor servicio a los asegurado de RT, SOA y otros seguros (Gestiones Económicas Obligatorias)</t>
  </si>
  <si>
    <t>Servicio de pruebas Psicodiagnósticas</t>
  </si>
  <si>
    <t>Las pruebas o instrumentos estandarizados, son uno de los tres grandes ejes metodológicos con los que cuenta la psicología para realizar una adecuada evaluación. El proceso de valoración psicológica  tiene por objetivo conocer al paciente y su problemática, hacer una valoración diagnóstica e indicar una intervención terapéutica si se requiere. Por otra parte en cuanto a las valoraciones hospitalarias se hace imprescindible debido a las implicaciones que con lleva una hospitalización y lo que puede impactar al paciente  en diferentes áreas. De ahí la importancia de tener una red de apoyo para el paciente y sus familiares, evitando así que la experiencia sea vivida como una tragedia, y verla quizá como una oportunidad de fortalecimiento, tanto a nivel personal como familiar.
Pruebas Psicodiagnósticas
 Cinco millones de colones (5.000.000) Esto permite al profesional en psicología dar un abordaje adecuado y oportuno y realizar con base y objetividad un diagnóstico clínico.
De no contar con el bien  El no contar con el material de pruebas podría obstaculizar una detección de alteraciones psicopatológicas del paciente que podrían afectar su evolución en su condición física, emocional y una búsqueda económica. El no contar con un instrumento legal y probatorio disminuye la resolución eficaz y efectiva de los casos intervenidos por múltiples motivos a nivel institucional en psicología.  
Riesgos de no contar con el bien o servicio: De no contar con el bien, habría un retroceso en la valoración del paciente y no poder evaluar el comportamiento humano; así como abstenerse a dar un criterio diagnóstico psicológico. Como riesgo principal está en no poder contar con la realización de valoraciones psicométricas y por lo tanto no poder emitir un criterio para descartar psicopatologías importantes en el paciente que pueden influir en toma de decisiones multidisciplinarias. Además del riesgo que implaría en no contar con las valoraciones de la Rehabilitación Cognitiva del paciente que acredite su evolución. Contrato actual 2017LA-000010-INS-RSS vence en julio del 2021, contrato actual se extenderá hasta finales del 2021.</t>
  </si>
  <si>
    <t>Imágenes Médicas</t>
  </si>
  <si>
    <t>Adquisición de Servicio de dosimetría</t>
  </si>
  <si>
    <t>Beneficio: mantener al Personal Ocupacionalmente Expuesto a radiaciones ionizantes bajo control de dosis máximas permitidas por ley. Desventaja: Inhabilitación del Servicio de Imágenes Médicas por incumplimiento de lo establecido en el Decreto N° 24037-S, Riesgo:  desconocimiento de las dosis recibidas de radiación ionizante exponiendo a riesgos en la salud. Contrato 2017PP-000008-INS-RSS vence el 28 abril 2022</t>
  </si>
  <si>
    <t>Abril</t>
  </si>
  <si>
    <t>Seguridad Integral</t>
  </si>
  <si>
    <t>Muestreo y análisis de Agua potable del HDT</t>
  </si>
  <si>
    <t>Con el fin de atender requisito solicitado por el AyA como parte de los puntos evaluados en el Programa Sello de Calidad Sanitaria, Categorías de Centros de Salud, es necesario realizar  muestreos y análisis de agua, realizados específicamente por  el Laboratorio Nacional de Aguas(LNA)
Estos muestreos tienen un valor de 15 puntos en los requisitos solicitados por el programa. De no contarse con este servicio, se corre el riesgo de  no obtener los puntos necesarios para el otorgamiento de la Bandera del Programa Sello de Calidad Sanitaria.
Cabe destacar que debido a la imprevisibilidad y urgencia de la necesidad, durante el 2020 el muestreo y análisis se cubrió realizando un pago directo al AYA, no mediante un contrato, debido a que el AyA no participa en SICOP.</t>
  </si>
  <si>
    <t>Octubre</t>
  </si>
  <si>
    <t>Cantidad definida</t>
  </si>
  <si>
    <t>Centro de Salud 
(Farmacia CS)</t>
  </si>
  <si>
    <t xml:space="preserve">Contratación de servicios farmacéuticos en varias localidades - Puerto Viejo de Sarapiqui </t>
  </si>
  <si>
    <t>La atención sanitaria ofrecida por los centros de salud y consultorios médicos laborales, conlleva la prescripición y dispensación de medicamentos, para el reestablecimiento de la salud del paciente. Debido a la ausencia en sitio de una farmacia propia de la INS-RSS, se hace necesaria la contratación de un servicio integral de farmacia para la atención de los asegurados. En promedio, en la farmacia de Puerto Viejo de Sarapiquí, se atienden en promedio 50 pacientes al mes, y se despachan cerca de 100 cupones al mes.    Este servicios es brindado a traves de la contratación; 2018PP-000010-0001000001 la cual vence el 26 Junio del 2022</t>
  </si>
  <si>
    <t>Contratación de servicios farmacéuticos en varias localidades - Cañas</t>
  </si>
  <si>
    <t>La atención sanitaria ofrecida por los centros de salud y consultorios médicos laborales, conlleva la prescripición y dispensación de medicamentos, para el reestablecimiento de la salud del paciente. Debido a la ausencia en sitio, de una farmacia propia de la INS-RSS, se hace necesaria la contratación de un servicio integral de farmacia para la atención de los asegurados. En promedio, en la farmacia de Puerto Viejo de Sarapiquí, se atienden en promedio 200 pacientes al mes, y se despachan cerca de 500 cupones al mes.    Este servicios es brindado a traves de la contratación; 2018PP-000010-0001000001 la cual vence el 19/6/2022</t>
  </si>
  <si>
    <t>Contratación de servicios farmacéuticos en varias localidades - Quepos</t>
  </si>
  <si>
    <t xml:space="preserve">La atención sanitaria ofrecida por los centros de salud y consultorios médicos laborales, conlleva la prescripición y dispensación de medicamentos, para el reestablecimiento de la salud del paciente. Debido a la ausencia en sitio, de una farmacia propia de la INS-RSS, se hace necesaria la contratación de un servicio integral de farmacia para la atención de los asegurados. En promedio, en la farmacia de Puerto Viejo de Sarapiquí, se atienden en promedio 220 pacientes al mes, y se despachan cerca de 750 cupones al mes.    Este servicios es brindado a traves de la contratación; 2018PP-000010-0001000001 la cual vence el 2/7/2022 </t>
  </si>
  <si>
    <t>Julio</t>
  </si>
  <si>
    <t>Centro de Salud
 (Atlántica)</t>
  </si>
  <si>
    <t>“Contratación de Servicios de Radiología para Centro Médicos Regionales” Guápiles</t>
  </si>
  <si>
    <t>El contrato actual que ampara los servicos  de radiología prestados por el provedor Ruiz y Salas Inversiones y Servicios S.A.  en la localidad de Guápiles concluye su vigencia el 08-01 -2022  y es necesario darle continuidad al sevicio para atender las necesidades de  los pacientes  amparados por los seguros que administra el INS y  que requieren de estudios de radiología como apoyo para determinar el dignóstico y ofrecer el tratamiento opotuno.  Durante el año 2020 se prescribieron en promedio 380 estudios  de  RX al mes en el centro de salud de Guápiles.                Contratacion 2017PP-000033-0001000001 vence el          8 de enero del 2022</t>
  </si>
  <si>
    <t>Enero</t>
  </si>
  <si>
    <t>Servicios de Radiología para los centros de salud de Siquirres</t>
  </si>
  <si>
    <t xml:space="preserve">El contrato actual que ampara los servicos  de radiología prestados por el provedor Servicios Privados de Salud S.A. (SERPRISA) en la localidad de Siquirres concluye su vigencia el 10-10-2022  y es necesario darle continuidad al sevicio para atender las necesidades de  los pacientes  amparados por los seguros que administra el INS y  que requieren de estudios de radiología como apoyo para determinar el dignóstico y ofrecer el tratamiento opotuno.  Mensualmente el médico del centro de salud de Siquirres prescribio durante el año 2020 en promedio 112  estudios  mensuales de RX.           Contratacion 2017PP-000033-0001000001 vence el          21 de octubre 2022    </t>
  </si>
  <si>
    <t>Centro de Salud
 (Central Este)</t>
  </si>
  <si>
    <t>Servicios de Radiologia e imágenes médicas para el Centro de Salud Regional de Turrialba</t>
  </si>
  <si>
    <t>Se requiere como cumplimiento al PEI alineado al OEC1"Optimizar el modelo de atención para cumplir con criterios de oportunidad y normas de calidad y seguridad" Contrato 2018PP-000028-0001000001      vence   30 de julio 2022
De no contar con esta contratación seria necesario el traslado de los usuarios diariamente a Cartago con el reconocimiento de los gastos incurridos, asi como el retraso en la atención de los mismos pudiendo llevar a diagnósticos médico equivocados con responsabilidad judicial de la institución</t>
  </si>
  <si>
    <t>Centro de Salud
 (Central Noreste)</t>
  </si>
  <si>
    <t>Servicios Médicos Profesionales de Oftalmología Heredia</t>
  </si>
  <si>
    <t>El servicio será utilizado para cubrir las necesidades de salud en el área oftalmológica, de los pacientes amparados por los distintos régimenes de seguros administrados por el INS y  atendidos en la Región Central Noreste, procurando una atención pronta y oportuna; evitando traslados innecesarios al tercer nivel y aumentando la capacidad resolutiva del Centro de Salud Referencial de Heredia como segundo nivel. Contrato 2018PP-000053-0001000001 vence el 7 de nov 2022</t>
  </si>
  <si>
    <t>Noviembre</t>
  </si>
  <si>
    <t>Servicios Profesionales De Imágenes Médicas-Ultrasonido De Alta Definición En La Localidad De Heredia</t>
  </si>
  <si>
    <t>Ampliar la cartera de servicios del Centro de Salud, para que los médicos dispongan de elementos de diagnóstico oportunos en beneficio del tratamiento y resolución de los casos clínicos de toda la población afectada de la región.  Además, mediante la administración de agendas del servicio, reducir días de incapacidad, horizonte de citas; así como los costos de traslado a otras regiones yla exposición a riesgos durante estos trayectos.</t>
  </si>
  <si>
    <t>Centro de Salud
 (Metropolitana)</t>
  </si>
  <si>
    <t>Servicio de medicina general  para  la localidad de  Santa Ana.</t>
  </si>
  <si>
    <t>Se requiere contar con    servicios  de radiologia                                          lo mas cerca del centro medico de San Ana . De tal forma que los usuarios no deban de trasladarse hasta el HDT en la Uruca. Riesgos de no contar con el bien o servicio: 
Los pacientes tendrían que trasladarse a la Uruca HDT, a unos 12 kilómetros lo que implica gasto de viaticos y transporte y mala imagen institucional, por lo que se procura contar con el servicio en forma más oportuna en caso de requerirse la atención de lesionados con traumatismos severos quienes se presenten
Contrato 2017PP-000045-0001000001 vence el 5 de marzo del 2022</t>
  </si>
  <si>
    <t>Servicios radiologicos  para los pacientes del centro medico de Santa Ana</t>
  </si>
  <si>
    <t>Se requiere contar con    servicios  de radiologia                                          lo mas cerca del centro medico de San Ana . De tal forma que los usuarios no deban de trasladarse hasta el HDT en la Uruca. Riesgos de no contar con el bien o servicio: 
Los pacientes tendrían que trasladarse a la Uruca HDT, a unos 12 kilómetros lo que implica gasto de viaticos y transporte y mala imagen institucional, por lo que se procura contar con el servicio en forma más oportuna en caso de requerirse la atención de lesionados con traumatismos severos quienes se presenten
Contato 2018PP-000028-0001000001 vence 21 de octubre del 2022</t>
  </si>
  <si>
    <t>Setiembre</t>
  </si>
  <si>
    <t xml:space="preserve">Servicios profesionales de Imágenes Médicas - Ultrasonido de alta definición  para los pacientes del centro medico de Púntarenas  </t>
  </si>
  <si>
    <t xml:space="preserve">Se requiere contar con    servicios profesionales de Imágenes Médicas - Ultrasonido de alta definición                                         lo mas cerca del centro medico de Puntarenas . De tal forma que los usuarios no deban de trasladarse hasta el HDT en la Uruca. Contrato 2018PP-000047-0001000001 vence  27 sep 2022
Riesgos de no contar con el bien o servicio: 
Los pacientes tendrían que trasladarse a la Uruca HDT, a unos 96 kilómetros lo que implica gastos de vaiticos y transporte ademas de una mala imagen institucional, se procura contar con el servicio en forma más oportuna en caso de requerirse la atención de lesionados con traumatismos severos quienes se presenten
</t>
  </si>
  <si>
    <t>Centro de Salud
 (Norte)</t>
  </si>
  <si>
    <t>Servicios Profesionales En Medicina General Paquete Completo Para El Centro De Salud Regional En Pital</t>
  </si>
  <si>
    <t xml:space="preserve">Contratación de una persona jurídica para brindar los servicios profesionales de medicina general paquete completo para la atención de los pacientes amparados por los regímenes que administra el Instituto, tales como Riesgos del Trabajo, Seguro Obligatorio de Automóviles, Seguro Estudiantil, Responsabilidad Civil y Básicas de Accidentes  y otros que administre el INS. Contrato 2018PP-000032-0001000001 vence   06  sep 2022.
1. Se dejaría de brindar un promedio anual de 5,143 consultas.
Fuente sistema de estadística y bioestadística (2019 y 2020 total de 10,286 consultas)
De noviembre 2020 a enero 2021 se atendieron 1,213 pacientes para un promedio mensual de 404 pacientes. 
Fuente Informe de Indicadores de gestión
2.- De no contar con el servicio en Pital, los pacientes de esa localidad tendrían que desplazarse aproximadamente 28 kilómetros hasta el Centro de Salud Regional de Ciudad Quesada, generando costos de transporte y viáticos, pero principalmente incomodidad a los pacientes afectando la imagen institucional
</t>
  </si>
  <si>
    <t>Centro de Salud
 (Pacifico Norte)</t>
  </si>
  <si>
    <t>Servicios Profesionales de Laboratorio Clínico, Paquete Completo (Liberia)</t>
  </si>
  <si>
    <t xml:space="preserve">Se requiere la contratación de una persona jurídica para brindar los servicios profesionales de Laboratorio Clínico paquete completo para la atención de los pacientes amparados por los regímenes que administra el Instituto, tales como Riesgos del Trabajo, Seguro Obligatorio de Automóviles, Seguro Estudiantil, Responsabilidad Civil, Básicas de Accidentes  y otros. Contrato 2018PP-000048-0001000001 vence  el 25 de cotubre, 2022. Desventajas de no contar con el servicio: 
1- De no contar con el servicio en Liberia, los pacientes de esa localidad tendrían que desplazarse aproximadamente 240 kilómetros hasta La Uruca San José, generando costos de transporte y viáticos, pero principalmente la incomodidad a los pacientes afectando la imagen institucional el tiempo de atención y resolución de casos, lo cual generaría más días de incapacidad aumentando los costos de atención..                             Ventajas:  Mejorar los tiempos  de respuesta, brindado atención de calidad en sitio.
Satisfacer las necesidades del paciente, brindar un servicio de calidad en sitio que permita al paciente obtener resultados de sus exámenes de gabinete que se requieren para ser diagnosticados y medicados.  Las deventajas son:  1-El faltante del servicio impactaría negativamente en la detección y/o corroboración de un diagnóstico de cuadros clínicos a planificar o evaluar el tratamiento y control de las enfermedades, afectando directamente al paciente.               2- Traslado de pacientes a realizarse los exámenes aumentaría el costo de traslados y viáticos, saturando el servicio ubicado en HDT.                            3- Causa incomodidad y exposición a los pacientes en los riesgos asociados al traslado.                    4- Crea un impacto negativo en la imagen institucional.
Satisfacer las necesidades del paciente, brindar un servicio de calidad en sitio que permita al paciente obtener resultados de sus exámenes de gabinete que se requieren para ser diagnosticados y medicados.  Las deventajas son:  1-El faltante del servicio impactaría negativamente en la detección y/o corroboración de un diagnóstico de cuadros clínicos a planificar o evaluar el tratamiento y control de las enfermedades, afectando directamente al paciente.               2- Traslado de pacientes a realizarse los exámenes aumentaría el costo de traslados y viáticos, saturando el servicio ubicado en HDT.                            3- Causa incomodidad y exposición a los pacientes en los riesgos asociados al traslado.                    4- Crea un impacto negativo en la imagen institucional.
</t>
  </si>
  <si>
    <t>Servicio de Laboratorio Clínico, Paquete Completo (Nicoya)</t>
  </si>
  <si>
    <t xml:space="preserve">Se requiere la contratación de una persona jurídica para brindar los servicios profesionales de Laboratorio Clínico paquete completo para la atención de los pacientes amparados por los regímenes que administra el Instituto, tales como Riesgos del Trabajo, Seguro Obligatorio de Automóviles, Seguro Estudiantil, Responsabilidad Civil, Básicas de Accidentes  y otros. Contrato 2018PP-000048-0001000001 vence  el 25 de cotubre, 2022. Desventajas de no contar con el servicio: 
1- De no contar con el servicio en Liberia, los pacientes de esa localidad tendrían que desplazarse aproximadamente 240 kilómetros hasta La Uruca San José, generando costos de transporte y viáticos, pero principalmente la incomodidad a los pacientes afectando la imagen institucional el tiempo de atención y resolución de casos, lo cual generaría más días de incapacidad aumentando los costos de atención..                             Ventajas:  Mejorar los tiempos  de respuesta, brindado atención de calidad en sitio.
</t>
  </si>
  <si>
    <t>Servicios Profesionales de Radiología, Paquete Completo (Cañas)</t>
  </si>
  <si>
    <t xml:space="preserve">Se requiere la contratación de una persona jurídica para brindar los servicios profesionales en Radiología, paquete completo para la atención de los pacientes amparados por los regímenes que administra el Instituto, tales como Riesgos del Trabajo, Seguro Obligatorio de Automóviles, Seguro Estudiantil, Responsabilidad Civil, Básicas de Accidentes  y otros. Contrato 2018PP-000048-0001000001 vence  el 25 de cotubre, 2022. Desventajas de no contar con el servicio: 
1- De no contar con el servicio en Liberia, los pacientes de esa localidad tendrían que desplazarse aproximadamente 240 kilómetros hasta La Uruca San José, generando costos de transporte y viáticos, pero principalmente la incomodidad a los pacientes afectando la imagen institucional el tiempo de atención y resolución de casos, lo cual generaría más días de incapacidad aumentando los costos de atención..                             Ventajas:  Mejorar los tiempos  de respuesta, brindado atención de calidad en sitio.
Satisfacer las necesidades del paciente, brindar un servicio de calidad en sitio que permita al paciente obtener resultados de sus imágenes, las cuales se requieren para ser diagnosticados y medicados.                                     Las desventajas son:  1- El faltante del servicio impactaría negativamente en la detección y/o corroboración de un diagnóstico de cuadros clínicos a planificar o evaluar el tratamiento y control de las enfermedades, afectando directamente al paciente.               2- Traslado de pacientes a realizarse las imágenes aumentaría el costo de traslados y viáticos, saturando el servicio ubicado en HDT.                                                3- Causa incomodidad y exposición a los pacientes en los riesgos asociados al traslado.                    4- Crea un impacto negativo en la imagen institucional.
</t>
  </si>
  <si>
    <t>Centro de Salud
 (Sur)</t>
  </si>
  <si>
    <t>Servicio de Medicina General paquete completo Quepos</t>
  </si>
  <si>
    <t>No contamos con instalaciones ni personal propio en la región, siendo el servicio de más uso. En este momento el Instituto Centroamericano de Medicina ICEM SA nos brinda el servicio, cuyo contrato vence el 30 de julio del 2022, y se requiere continuar con el servicio, para brindar al lesionado una atención pronta y oportuna con un servicio de buena calidad, ahorrando los costos inherentes al traslado de los usuarios a otros centros de salud.  Contrato 
2017PP-000046-0001000001 vence el 30 de julio 2022</t>
  </si>
  <si>
    <t xml:space="preserve">Servicios Profesionales Especializados para la Confección y Mantenimiento de Prótesis Oculares </t>
  </si>
  <si>
    <t xml:space="preserve">no se cuenta con el servicion en la Red de servicios de salud se coupa equipo especializado para la elaboraciond de las protesis y personal capacitado lo que hace que se requiera hacer la contratación externa 
Contratación de servicios profesionales para la confección de prótesis oculares   Esta alternativa tiene ventajas muy claras, ya que, al contratar el servicio completo, se evita incurrir en cargas sociales por contratación de personal y en compra de equipo especializado que sería muy costoso y aumentaría los gastos de operación.
No realizar la contratación   Repercute directamente sobre el paciente y la imagen institucional, así como con el incumplimiento del Capítulo Tercero de la Ley de Trabajo, Artículo 218 inciso b, en referencia a la dotación de implementos requerido para suplir deficiencias funcionales.Contrato 2018PP-000042-0001000001 vence el 12 de sep 2022.
Brindar el servicio por parte de la creación de un departamento de prótesis y contratación de profesionales por planilla   Esta opción aumentaría los costos operativos ya que habría que contratar personal especializado de planilla, así como equipo para la elaboración de las prótesis oculares. 
Riesgos de no contar con el bien o servicio:
Repercute directamente sobre el paciente y la imagen institucional, así como con el incumplimiento del Capítulo Tercero de la Ley de Trabajo, Artículo 218 inciso b, en referencia a la dotación de implementos requerido para suplir deficiencias funcionales, esto podría aumentar los costos en demandas a los pacientes. Además este tipo de prótesis ayuda a mejorar el autoestima de los pacientes al mejorar la estética y facilitar su reincorporación  a la vida cotidiana de mejor manera.
</t>
  </si>
  <si>
    <t>Servicios Profesionales Para La Realización De Estudios Y Examenes De Audiología</t>
  </si>
  <si>
    <t>No se cuenta con el servicio en la Red de servicios de salud se ocupa equipo especializado para la elaboración de las pruebas de audiología y personal capacitado lo que hace que se requiera hacer la contratación externa 
Contratación de servicios profesionales para la realización de pruebas audiológicas. Esta alternativa tiene ventajas muy claras, ya que, al contratar el servicio completo, se evita incurrir en cargas sociales por contratación de personal y en compra de equipo especializado que sería muy costoso y aumentaría los gastos de operación.
No realizar la contratación   Repercute directamente sobre el paciente y la imagen institucional, así como con el incumplimiento del Capítulo Tercero de la Ley de Trabajo, Artículo 218 inciso b, en referencia a la dotación de implementos requerido para suplir deficiencias funcionales. Contrato 2018PP-000052-0001000001 vence el 08 de octubre del 2022.
Brindar el servicio por parte de la creación de un departamento de prótesis y contratación de profesionales por planilla   Esta opción aumentaría los costos operativos ya que habría que contratar personal especializado de planilla,
Riesgos de no contar con el bien o servicio:
Repercute directamente sobre el paciente y la imagen institucional, así como con el incumplimiento del Capítulo Tercero de la Ley de Trabajo, Artículo 218 inciso b, en referencia a la dotación de implementos requerido para suplir deficiencias funcionales, esto podría aumentar los costos en demandas a los pacientes</t>
  </si>
  <si>
    <t>Adquisición De Servicios Médicos De Dermatología E Interconsulta Especializada Para La Red De Servicios De Salud</t>
  </si>
  <si>
    <t>En la RSS no se cuenta con especialista en dermatologia , y muchos pacientes requieren de este servicio, por lo que es mas conveniente la contratacion de un proveedor externo. Contrato continuo.
Contrato 2018PP-00049-0001000001 vence el 19 de sep del 2022.
 Esta alternativa tiene ventajas muy claras, ya que, al contratar el servicio completo, se evita incurrir en cargas sociales por contratación de personal, lo que aumentaría los gastos de operación.
 Repercutiría directamente sobre el paciente y la imagen institucional ya que quedaran en desamparo las lesiones dermatológicas, pudiendo esto aumentar las demandas y además el costo en indemnizaciones e incapacidades más prolongadas por mal manejo de lesiones en piel.
 Esta opción aumentaría los costos operativos ya que habría que contratar personal especializado de planilla además que por el tipo de especialidad para los profesionales en dermatología es poco atractivo un contrato de planilla pues esta especialidad gana mas dinero de forma privada. 
Riesgos de no contar con el bien o servicio:
Repercutiría directamente sobre el paciente y la imagen institucional ya que quedaran en desamparo las lesiones dermatológicas, pudiendo esto aumentar las demandas y además el costo en indemnizaciones e incapacidades más prolongadas por mal manejo de lesiones en piel.</t>
  </si>
  <si>
    <t>Procesos Hospitalarios</t>
  </si>
  <si>
    <t>Servicios profesionales Cirugía general</t>
  </si>
  <si>
    <t>Satisfacer las necesidades de los pacientes hospitalizados, relacionados a las especialidades médico quirúrgicas con las que no se cuenta en el HDT, mediante la generación de contratos Contaro 2017PP-000009-INS-RSS vence en 2 de abril 2022</t>
  </si>
  <si>
    <t>"Prestación De Servicios De Laboratorio Y Banco De Sangre Para Pacientes Amparados A Los Regímenes Solidarios Y Otros Seguros Que Administra El INS"</t>
  </si>
  <si>
    <t>Satisfacer las necesidades en los diferentes servicios y centros para la atención de los pacientes de la RSS, relacionadas a la atención de sus lesiones mediante el análisis, serológico, químico, bacteriológico , hematológico y banco de sangre,  para la toma de desiciones, evaluación, seguimiento y control que garantice una óptima recuperación en los asegurados. Contrato 2017CD-000089-0001000001 vence el 22 enero 2022</t>
  </si>
  <si>
    <t>Procesos Quirurgicos</t>
  </si>
  <si>
    <t>contrato Servicios médicos de Neumología e interconsulta especializada para la Subdirección INS SALUD</t>
  </si>
  <si>
    <t xml:space="preserve"> Justificación; Es necesario contar con este servicio con el fin de poder la atención adecuada a los usuarios para esta especialidad. Actualmente, no se cuenta con un médico neumólogo en planilla, por tanto, es necesario contar con el contrato, ya que de no tenerlo no se puede brindar el servicio de esta especialidad a los usuarios que lo requieran.  
Desventajas de no contar con el servicio: si no se cuenta con el servicio, no se pueda dar este tipo de atención especializada a los usuarios, teniendo que recubrir a otros medios contractuales para poder ofrecer la atención tanto médica como quirúrgica a un usuario que requiere ser valorado o intervenido por un especialista en neumología. Así tampoco se contaría con personal médico en esta especialidad para que pueda valorar usuarios hospitalizados que debido a su condición clínica, requieran de este servicio. 
Se obtuvo por medio del departamento de pago a proveedores, la cantidad que se ha pagado de forma mensual durante el 2020  a este contrato, y el cálculo de la necesidad se realizó tomando en cuenta el monto indicado con el cálculo de un incremento de 4% de inflación. 
</t>
  </si>
  <si>
    <t>Agosto</t>
  </si>
  <si>
    <t>Contrato Servicios Profesionales en Neurocirugía para la atención Médico-Quirúrgica para la INS-Red de Servicios de Salud</t>
  </si>
  <si>
    <t xml:space="preserve">En la Justificación; Es necesario contar con este servicio con el fin de poder la atención adecuada a los usuarios para esta especialidad. Actualmente, únicamente se cuenta con médico especialista en neurocirugía en planilla. Sin embargo, el médico de planilla no logra abarcar todas las consultas, cirugías e interconsultas de la demanda que dispone la institución. Por tal motivo, es necesario contar con el contrato, ya que de no tenerlo no se puede brindar el servicio de esta especialidad a los usuarios que lo requieran.  Adicional, por el tipo de especialidad que es y la clíncia de los usuarios que se maneja en neurocirugía, es necesario contar con la disponibilidad en tiempo fuera de horario laboral. El médico de planilla no es posible que cubra todo el tiempo las 24 horas del día las 365 días del año, por lo tanto, se requiere del contrato para poder tener el servicio de esta especialidad de forma continua. 
Desventajas de no contar con el servicio: si no se cuenta con el servicio, no se pueda dar este tipo de atención especializada a los usuarios, teniendo que recurrir a otros medios contractuales para poder ofrecer la atención tanto médica como quirúrgica a un usuario que requiere ser valorado o intervenido por un especialista en neurocirugía. Así tampoco se contaría con personal médico en esta especialidad para que pueda valorar usuarios hospitalizados que debido a su condición clínica, requieran de este servicio. No se podría resolver eventuales emergencias, fuera de horario laboral que requieran de la presencia de un especialista en neurocirugía, lo cual llevaría a tener que realizar contrataciones imprevisicbles para solventar la emergencia, lo cual podría implicar altos costos para la institución y el riesgo de no lograr disponer del especialista y no poder la atención adecuada al usuario ante una eventual emergencia. 
Se obtuvo por medio del departamento de pago a proveedores, la cantidad que se ha pagado de forma mensual durante el 2020  a este contrato, y el cálculo de la necesidad se realizó tomando en cuenta el monto indicado con el cálculo de un incremento de 4% de inflación. </t>
  </si>
  <si>
    <t>junio</t>
  </si>
  <si>
    <t>Solicitud de proceso de contratación contratación  “Servicio de suministro de insumos y consumibles en modalidad de consignación, asociados al uso de los equipos de visualización de torres de cirugía artroscópica bajo la modalidad de comodato, para la resolución de las lesiones articulares y otras, de los asegurados del Instituto Nacional de Seguros, en las salas de cirugías de la Red de Servicios de Salud del INS”</t>
  </si>
  <si>
    <t>Esta contratación pretende la adquisición de un servicio de insumos y consumibles en modalidad de consignación a través del servicio de visualización de imágenes con los equipos de torres de alta tecnología, mediante la modalidad de comodato, que permitan el tratamiento de lesiones de tejidos blandos, propiamente los utilizados en cirugías de artroscopia de los asegurados del Instituto Nacional de Seguros, que son atendidos en las salas de cirugías de la Red de Servicios de Salud del INS.
Como antecedente, es importante mencionar que, actualmente se tiene un contrato de cuchillas para shaver y  otros consumibles y repuestos compatibles con las Torres de Artroscopia de INS Red de Servicios de Salud S.A.; sin embargo, contamos con tres torres, las cuales tienen bastantes años y ya cumplieron su vida útil, situación que fue documentada en el informe técnico emitido por la Unidad de Equipo Médico de la RSS, además, actualmente el costo de mantenimiento  preventivo y correctivo de las mismas para la administración, es bastante significativo.
Por tanto, se pretende establecer un proceso de contratación, que venga a satisfacer la necesidad de un sistema de visualización de alta tecnología, que permita realizar los procedimientos artroscópicos y que a la vez estos procedimientos se puedan registrar en el sistema de imágenes PACS/RIS que tiene contratada la Red de Servicios de Salud del INS, garantizando la calidad en la atención de nuestros usuarios y  solventando la necesidad de obtener registros médicos y de imágenes actualizados y de alta calidad, que ayuden en la resolución de las lesiones y que respalden los procedimientos realizados a nuestros asegurados.</t>
  </si>
  <si>
    <t>Rehabilitación</t>
  </si>
  <si>
    <t>Servicios De Terapia Física Paquete Completo En La Localidad De Guápiles</t>
  </si>
  <si>
    <t>Por vencimiento de la contratación Contratación Exceptuada No. N°2018PP-000011-001000001 (E18011E). Costo estimado según detalle de gasto registrado 2020.  En el caso de Guápiles actualmente en los servicios internos no se cuenta con suficiente capacidad instalada  para atender la cantidad de usuarios del servicio, tampoco se cuenta con proyecto de remodelación a corto plazo, por lo tanto se debe manterner el contrato debido a la alta demanda de usuarios del servicio en la zona y con la finalinalidad de contar con un servicio contingente que mantenga indicadores respecto al horizonte de inicio de Terapia saludables, de modo tal que todo lo que sobre pase la capacidad instalada en el Centro de Salud pueda ser derivado al Servicio Externo y atendido en un tiempo prudencial.  Sino se cuenta con el servicio aumentan los días de incapacidad de los pacientes, se deben trasladar a La Uruca para atender lo que no puede asumir el centro médico impactando los costos por concepto de Incapacidad, Albergue, viáticos y traslado.</t>
  </si>
  <si>
    <t xml:space="preserve">Agosto </t>
  </si>
  <si>
    <t>Servicios De Terapia Física Paquete Completo En La Localidad De Santa Cruz</t>
  </si>
  <si>
    <t>Por vencimiento de la contratación Contratación Exceptuada No. N°2018PP-000011-001000001 (E18011E). Costo estimado según detalle de gasto registrado 2020.  En virtud de la necesidad de contar con servicios de Terapia Física en esta localidad para evitar el traslado de pacientes a zonas alejadas o el internamiento en Alberge, disminuyendo así el costo por concepto de pago de pasajes, viáticos, hospedajes e incapacidades prolongadas para inicio de Rehabilitación.</t>
  </si>
  <si>
    <t>Servicios De Terapia Física Paquete Completo En La Localidad De Grecia</t>
  </si>
  <si>
    <t xml:space="preserve">Por vencimiento de la contratación Contratación Exceptuada No. N°2018PP-000011-001000001 (E18011E). Costo estimado según detalle de gasto registrado 2020.  En virtud de la necesidad de contar con servicios de Terapia física en esta localidad para evitar el traslado de pacientes a zonas alejadas o el internamiento en Alberge, disminuyendo así el costo por concepto de pago de pasajes, viáticos, hospedajes e incapacidades prolongadas para inicio de Rehabilitación, por cuanto la institución no cuenta con servicios propios en esa localidad. </t>
  </si>
  <si>
    <t>Servicios De Terapia Física Paquete Completo En La Localidad De Jacó</t>
  </si>
  <si>
    <t>Por vencimiento de la contratación Contratación Exceptuada No. N°2018PP-000011-001000001 (E18011E). Costo estimado según detalle de gasto registrado 2020.  En virtud de la necesidad de contar con servicios de Terapia física en esta localidad para evitar el traslado de pacientes a zonas alejadas o el internamiento en Alberge, disminuyendo así el costo por concepto de pago de pasajes, viáticos, hospedajes e incapacidades prolongadas para inicio de Rehabiltiación.</t>
  </si>
  <si>
    <t>Servicios De Terapia Física Paquete Completo En La Localidad De Nicoya.</t>
  </si>
  <si>
    <t>Por vencimiento de la contratación Contratación Exceptuada No. N°2018PP-000011-001000001 (E18011E). Costo estimado según detalle de gasto registrado 2020. En virtud de la necesidad de contar con servicios de Terapia física en esta localidad para evitar el traslado de pacientes a zonas alejadas o el internamiento en Alberge, disminuyendo así el costo por concepto de pago de pasajes, viáticos, hospedajes e incapacidades prolongadas para inicio de Rehabiltiación.</t>
  </si>
  <si>
    <t>Servicios De Terapia Física Paquete Completo En Las Localidades De Pérez Zeledón</t>
  </si>
  <si>
    <t>Por vencimiento de la contratación Contratación Exceptuada No. N°2018PP-000011-001000001 (E18011E). Costo estimado según detalle de gasto registrado 2020.  En el caso de Pérez Zeledón se debe mantener el contrato  pese a que el Proyecto del Centro de Salud incluía el servicio de Pérez Zeledón, esto debido a que previo a la pandemia la estadística del servicio mantenía un volumen de atención de 3,5 consultas, lo cual se proyecta que se vaya normalizando con la reactivación de actividades de la zona, por lo que ante un aumento en la demanda de usuarios del servicio en la zona permitirá manterner un servicio contingente que mantenga indicadores respecto al horizonte de inicio de Terapia saludables, de modo tal que todo lo que sobre pase la capacidad instalada en el Centro de Salud pueda ser derivado al Servicio Externo.  Sino se cuenta con el servicio los pacientes que no pueden ser asumidos en el centro médico deben trasladarse a La Uruca, lo que representa costos por traslado, viáticos y hospedaje.</t>
  </si>
  <si>
    <t xml:space="preserve">Servicios de Terapia Ocupacional (TO)en la localidad de Guápiles </t>
  </si>
  <si>
    <t xml:space="preserve">Esta contratación se requiere con el propósito de brindar servicio oportuno en la zona de Guápiles, aumentando la oferta (actualmente se dispone de un terapeuta) para hacerle frente a la demanda y así contribuir con la disminución de los horizontes para inicio de terapia los cuales a enero 2022  se reportan en 23 días naturales.  Lo anterior, sumado al impacto positivo para la Red de Salud  por la disminución de costos por concepto de hospedaje en Albergue Temporal, transporte, viáticos e incapacidades.  El servicio en el Centro de Salud de Guápiles inició en febrero del 2020, no obstante no ha sido suficiente para cubrir la demanda, siendo que para ese año se brindaron el Centro de Salud de Guápiles 3404 sesiones y 3237 se refierieron a otros centros de Salud y la mayoría a La Uruca (3068),  según datos proporcionados por Inteligencia Estratégica de la RSS.  Importante mencionar que la infraestructura del Centro Médico no permite la ampliación para aumentar la capacidad, más bien actualmente el terapeuta solo puede atender 2 pacientes por hora, con el fin de acatar las medidas de aforo.  El costo de esta contratación se estima con base en la capacidad de un terapeuta para otorgar 24 sesiones (E1) diarias, 6336 anuales de terapia a un costo de ¢8,700,00 cada una (monto vigente para la contratación Contratación Exceptuada No. N°2018PP-000011-001000001 (E18011E)-
</t>
  </si>
  <si>
    <t>Servicios de Terapia Ocupacional (TO)en la localidad de Limón</t>
  </si>
  <si>
    <t>Esta contratación se requiere con el propósito de ampliar el servicio a la zona de Limón, aumentando la oferta en la región para hacerle frente a la demanda actual y así contribuir con la disminución de los horizontes para inicio de terapia. Actualmente,  en este centro médico no se otorga el servicio de terapia ocupacional, por lo que los pacientes deben acudir a Guápiles y a La Uruca, razón por la cual al contar con este servicio se tendría un impacto positivo para la Red de Salud  por la disminución de costos por concepto de hospedaje en Albergue Temporal, transporte, viáticos e incapacidades.  Importante señalar que los servicios de terapia ocupacional se comenzaron a brindar en la zona atlántica (Guápiles) a partir del 2020, por lo que anterior a esa fecha todos los pacientes se programaban en La Uruca, sin embargo, este servicio no ha sido suficiente para atender a toda la población, por cuanto de los 6641 pacientes atendidos en el 2020 que residen en la provincia de Limón, solo 3404 se pudieron atender en el CMR de Guápiles.  En el periodo comprendido del 2018 al 2020 se brindaron 14,236 sesiones de terapia ocupacional a pacientes que residen en la provincia de Limón en otros centros de salud, según datos proporcionados por Inteligencia Estratégica de la RSS.  El costo de esta contratación se estima con base en la capacidad de un terapeuta para otorgar 24 sesiones (E1) diarias, 6336 anuales de terapia a un costo de ¢8,700,00 cada una (monto vigente para la contratación Contratación Exceptuada No. N°2018PP-000011-001000001 (E18011E)</t>
  </si>
  <si>
    <t>Servicios de Terapia Ocupacional (TO)en la localidad de Cartago</t>
  </si>
  <si>
    <t>Esta contratación se requiere con el propósito de brindar servicio oportuno en la zona de Cartago, aumentando la oferta (actualmente se dispone de un terapeuta)para hacerle frente a la demanda y así contribuir con la disminución de los horizontes para inicio de terapia los cuales a enero 2022 se reportan en 13 días naturales.  Lo anterior, sumado al impacto positivo para la Red de Salud  por la disminución de costos por concepto de transporte, viáticos e incapacidades.  Asimismo, con esta ampliación de la oferta se centraría la atención en la zona, dado que los pacientes actualmente deben distribuirse entre Cartago, La Uruca, Desamparados y Guadalupe para recibir la terapia, como se muestra en estos datos:  Durante el periodo 2018-2020  se otorgaron 22783 sesiones a pacientes que residen en la provincia de Cartago (7594 promedio anual) por lo que la capacidad actual no es suficiente para atender la demanda, teniendo que distribuir los pacientes en los centros de salud citados, según datos proporcionados por Inteligencia Estratégica de la RSS.  Importante mencionar que la infraestructura del Centro Médico no permite la ampliación para aumentar la capacidad, incluso al estar en un segundo piso hace que la atención de pacientes con lesiones de miembro inferior y columna, deban otorgarse en otro centro de salud.  El costo de esta contratación se estima con base en la capacidad de un terapeuta para otorgar 24 sesiones (E1) diarias, 6336 anuales de terapia a un costo de ¢8,700,00 cada una (monto vigente para la contratación Contratación Exceptuada No. N°2018PP-000011-001000001 (E18011E)</t>
  </si>
  <si>
    <t>Servicios De Terapia Física Paquete Completo En La Localidad De San Ramón</t>
  </si>
  <si>
    <t xml:space="preserve">Ampliación de la capacidad de atención en Terapia Física para la localidad de San Ramón de Alajuela, donde actualmente cuenta con servicios internos, no obstante, no se cuenta con posibilidad de crecimiento en infraestructura y regularmente el volumen de atención genera aumento del horizonte para inicio de rehabilitación, lo que obliga a la aplicación de medidas tales como  el traslado de la atención de los pacientes a otras sedes más lejanas al lugar de residencia de los usuarios, incrementando costos por conceptos de traslados (viáticos, pasajes u hospedaje). A raíz de esto, durante los años 2018-2020 el servicio registró un horizonte para inicio de TF promedio de  16 días. Por lo tanto, se requiere contar con un servicio externo para atender la sobre demanda que esté por encima de la capacidad de atención instalada en el Centro de Salud. El costo de esta contratación se estima con base en la capacidad de un terapeuta para otorgar 24 sesiones (E1) diarias, 6336 anuales de terapia a un costo de ¢8,700,00 cada una (monto vigente para la contratación Contratación Exceptuada No. N°2018PP-000011-001000001 (E18011E). Actualmente el costo de la sesión E1 por servicios internos de la RSS es de ¢10,648.00, versus el costo E1 ¢8,700,00 de la sesión de Terapia con proveedores externos para la cual no se tienen que contemplar costos adicionales. </t>
  </si>
  <si>
    <t>Servicios De Terapia Física Paquete Completo En Localidades De Zona Zur (Buenos Aires o San Vito)</t>
  </si>
  <si>
    <t>Ampliación de la capacidad de atención en Terapia Física para la Zona Sur (Buenos Aires o San Vito) de Puntarenas, que actualmente cuenta con servicios internos en los Centros de Salud de Ciudad Neilly y Pérez Zeledón. No obstante, por las características de accesibilidad de la zona se considera la posibiidad de contar con un servicio externo que brinde una alternativa de atención contingente para pacientes que por su condición física particular o por la distancia de sus domicilios presenten dificultad de desplazamiento a alguno de los Centros médicos de la red indicados y que no cuenten tampoco con la posibilidad de hospedaje en el Albergue. Adicionalmente tomando en consideración que por las caracterísitcas de la zona suele quedar incomunicada en tiempos de alerta nacional por lluvias, inundaciones y desbordamientos de ríos. Según datos de la unidad de Inteligencia Estratégica, durante el 2019 y 2020 se registraron un total de 6050 sesiones de Terapia Física para pacientes cuya residencia pertenece a la localidades de Buenos Aires y San Vito de Coto Brus, lo cual promedió entre los dos periodos un total de 3025 sesiones anuales.  Costo estimado de esta linea se realiza con base en la capacidad de un terapeuta para otorgar 24 sesiones (E1) diarias, 6336 anuales de terapia a un costo de ¢8,700,00 cada una (monto vigente para la contratación Contratación Exceptuada No. N°2018PP-000011-001000001 (E18011E) (Actualmente el costo de la sesión E1 por servicios internos de la RSS es de ¢10,648.00, versus el costo de ¢8,700,00 de la sesión de Terapia con proveedores externos para la cual no se tienen que contemplar costos adicionales. )</t>
  </si>
  <si>
    <t xml:space="preserve">Servicios De Terapia Física Paquete Completo En La Localidad De Ciudad Quesada </t>
  </si>
  <si>
    <t>Por vencimiento de la contratación Contratación Exceptuada No. N°2018PP-000011-001000001 (E18011E).   En el caso de Ciudad Quesada se debe manterner el contrato pese al Proyecto del nuevo Centro de Salud de Ciudad Quesada que será entregado en el transcurso del año 2021. Lo anterior debido a la alta demanda de usuarios del servicio en la zona y con la finalinalidad de contar con un servicio contingente que mantenga indicadores respecto al horizonte de inicio de Terapia saludables, de modo tal que todo lo que sobre pase la capacidad instalada en el Centro de Salud pueda ser derivado al Servicio Externo para atención oportuno y evitar así la ampliación de periodos de incapacidad por este concepto. Costo estimado de esta linea se realiza con base en la capacidad de un terapeuta para otorgar 24 sesiones (E1) diarias, 6336 anuales de terapia a un costo de ¢8,700,00 cada una (monto vigente para la contratación Contratación Exceptuada No. N°2018PP-000011-001000001 (E18011E), esto debido a que el Proyecto del nuevo Centro de Salud de Ciudad Quesada se espera esté entregado en el transcurso del año 2021.</t>
  </si>
  <si>
    <t>Valoración Inicial</t>
  </si>
  <si>
    <t>Servicios para estudios de antecedentes y análisis de expedientes clínicos</t>
  </si>
  <si>
    <t>Contrato 2018PP-000025-0001000001 vence 21 de junio 2022
Para facilitar la aceptación de riesgos y trámite de indemnizaciones, realizadas en la Red de Servicios de Salud y otras Dependencias del INS, en el seguro de Riesgos del Trabajo, Seguro Obligatorio Vehículo Automotor y cualquier otro seguro que comercialice el INS. El Oferente deberá revisar el expediente médico requerido en su totalidad y recopilar historiales clínicos en cualquier clínica, consultorio, hospital y centro de salud de todo el país, público o privado; debe incluir el recurso humano y material necesario para laejecución del servicio, a fin de garantizar que la atención que brindará la Red de Servicios de Salud sea por efecto del accidente reportado en la orden de atención médica. El lugar o lugares a visitar serán definidos claramente por el funcionario institucional encargado, mediante la solicitud emitida desde el sistema SIMA; el adjudicatario tendrá acceso al sistema para la revisión de las ordenes de servicio y también las tendrá impresas donde se incorpora la autorización del paciente y copia de la cédula de identidad; el resultado o informe debe ser entregado en forma escrita por el Adjudicatario con el contenido o formato general que previamente se le designará por el fiscalizador contractual, donde se verifiquen las firmas de los directores o encargados de los centros de salud donde se realicen las indagaciones.
Este proceso esta contemplado en el Plan Anual Operativo del Departamento, cumpliendo con las metas y objetivos propuestos para el periodo 2022, como lo es dotar a la Red de las tecnologías de información que apoyan las operaciones y el servicio tanto clinica como administrativamente, para la atención integral de los pacientes.</t>
  </si>
  <si>
    <t>Clinicas Interdisciplinarias</t>
  </si>
  <si>
    <t>“Servicio de confección, instalación y reparación de prótesis, órtesis y artículos protésicos a la medida del paciente derivadas de recetas médicas”</t>
  </si>
  <si>
    <t xml:space="preserve">El Servicio requerido forma parte de los servicios que el INS debe suplir a la RSS para que ésta brinde el servicio de salud a los pacientes amparados por los Regímenes que el INS administra por Ley. Proporcionar servicios de atención en salud a los pacientes amparados por los Seguros administrados por el INS, para reincorporarlos en las mejores condiciones físicas y psicológicas a sus actividades y trabajo en el menor plazo, así como llevar a cabo programas de promoción y prevención con los patronos y demás asegurados, procurando la fidelización del cliente. </t>
  </si>
  <si>
    <t>“SERVICIO DE FABRICACIÓN DE SILLAS DE RUEDAS A LA MEDIDA DEL PACIENTE DERIVADAS DE RECETAS MÉDICAS”</t>
  </si>
  <si>
    <t>El Servicio requerido forma parte de los servicios que el INS debe suplir a la RSS para que ésta brinde el servicio de salud a los pacientes amparados por los Regímenes que el INS administra por Ley. Proporcionar servicios de atención en salud a los pacientes amparados por los Seguros administrados por el INS, para reincorporarlos en las mejores condiciones físicas y psicológicas a sus actividades y trabajo en el menor plazo, así como llevar a cabo programas de promoción y prevención con los patronos y demás asegurados, procurando la fidelización del cliente.</t>
  </si>
  <si>
    <t>“Servicio de entrega de implementos ortopédicos 
para el tratamiento de pacientes por receta”</t>
  </si>
  <si>
    <t>“SERVICIO DE ENTREGA E INSTALACIÓN DE REPUESTOS PARA SILLAS DE RUEDAS, DERIVADOS DE RECETAS MÉDICAS"</t>
  </si>
  <si>
    <t>Cultura y Talento</t>
  </si>
  <si>
    <t>Talento Humano</t>
  </si>
  <si>
    <t>Objetivo Específico 1. Realizar una gestión de Talento Humano que procure una organización de alto desempeño, el desarrollo integral de los colaboradores, la orientación a los resultados , la flexibilidad al cambio, todo a través de sistemas de gestión eficientes.
Meta Específica 12. Gestionar el 100% de los trámites que se deriven de los procesos que realiza Talento Humano de la Red de Servicios de Salud en coordinación con la Subdirección de Cultura y Talento de Casa Matriz, durante el año 2022 (Red de Servicios de Salud).</t>
  </si>
  <si>
    <t>Servicio de team building para actividades de Clima Laboral (charlas y  talleres)   de Talento Humano de la Red de Servicios de Salud S.A.</t>
  </si>
  <si>
    <t>Como parte del proceso en la gestión y conducción de los equipos de trabajo, desde la unidad de Clima y Cultura de Talento Humano de  INS-Red de Servicios de Salud, se ha evidenciado a través de la intervención de los equipos, la necesidad de poder desarrollar un plan de trabajo a través de las metodologías y herramientas de Team Building, talleres, capacitaciones, entre otros, donde se permita abordar distintos ejes que son pilares en el fortalecimiento de los equipos, tales como: comunicación asertiva y efectiva, sinergia, trabajo en equipo, motivación, relaciones interpersonales, calidad en el trabajo, resolución de conflictos, manejo del estrés, adaptación al cambio, compromiso, empatía, colaboración y actitud. Dichos ejes ligados a lo que se establece dentro de la misión, visión, plan estratégico y valores de la organización.</t>
  </si>
  <si>
    <t>Adquisición de servicio de sesiones de coaching individual para líderes de la Red de Servicios de Salud</t>
  </si>
  <si>
    <t>Se requiere la contratación de un coach, que brinde los servicios profesionales para la atención de sesiones individuales, dirigidas a los líderes de la organización (de acuerdo con la necesidad identificada previamente por el Departamento de Talento Humano de la Red de Servicios de Salud), para líderes con niveles de jefaturas y/o mandos medios de la Red, relacionadas con aquellas áreas de mejora que se requieren trabajar específicamente en habilidades blandas y competencias.</t>
  </si>
  <si>
    <t>Servicio de calibración para medidor de oxigeno</t>
  </si>
  <si>
    <t>Actualmente se encuentra vigente el contrato 2020CD-000269-0001000001 en SICOP. En dicho contrato se contempla la fiscalización de la RSS, de las cuatro líneas antes descritas.
Para el 2022 se requiere incorporar una línea más para brindarle servicios de calibración, a un medidor de oxígeno, el cual se empleará para medir la calidad de aire en espacios confinados antes de que el personal de mantenimiento ingrese a dichas áreas (tanques de agua y/o aguas negras).
Por tanto, se requiere contar con equipo que brinde datos exactos para la toma de decisiones a la hora de ingresar a las diferentes áreas que puedan presentar algún riesgo para la salud del personal.  Dichas calibraciones, conforme a las diferentes necesidades que se presenten, serán anuales o semestrales.</t>
  </si>
  <si>
    <t>Meta Específica 7: Iniciar la aplicación del modelo definido para la gestión del mantenimiento, diseño y construcción, utilizando las herramientas tecnológicas actuales, administrando los riesgos y en apego al eje transversal de sostenibilidad del Grupo INS. (Departamento Ingeniería y Mantenimiento), por medio del cumplimiento del 100% del plan de acción.</t>
  </si>
  <si>
    <t xml:space="preserve">Sellador </t>
  </si>
  <si>
    <t xml:space="preserve">Contar con este material permite al personal ofrecer alternativas de tratamiento completas e integrales para los casos de los pacientes que son referido a actividades de laborterapia como parte del tratamiento en rehabilitación. La desventaja de no contar con estos materiales limita el cumplimiento de los objetivos terapéuticos y lo relacionado a las valoraciones funcionales, lo cual puede generar un riesgo en los procesos de reintegro laboral.  En años anteriores Terapia Ocupacional se abastece de estos materiales por medio de los siguientes contratos: Materiales #1 / 2017LA-0008-INS-RSS = Vence Setiembre del 2021, Materiales #2 / 2017LA-0040-INS-RSS = Vence Agosto del 2022, Herramientas / 2017LA-0002-INS-RSS = Vence Octubre del 2021.  Los cuales son fiscalizados por Mantenimiento de la RSS, por lo tanto, al finalizar dicho contrato de la Red, requieren presupuesto para adquirir estás herramientas en el nuevo contrato que efectuará Mantenimiento por medio del INS. </t>
  </si>
  <si>
    <t>Thineer</t>
  </si>
  <si>
    <t>Banco de Tejidos</t>
  </si>
  <si>
    <t>Compra de hielo seco</t>
  </si>
  <si>
    <t xml:space="preserve"> Contar con tejidos que cumplan criterios de viabilidad celular y que sean almacenados bajo los mejores métodos de cryopreservación. Con el fin de que sean trasplantados en sustitución de tejidos lesionados o ausentes a  pacientes que presenten lesiones compatibles con su uso de la RSS. Dichos usuarios que han sufrido accidentes y estén amparados por los regímenes amprados por el INS. Al realizar estso procedimiento se transplantan con tejidos de procedencia humana que garantizan procesos de recuperación más exitosos.</t>
  </si>
  <si>
    <t>Nitrógeno liquido para equipos Cryomed y Cryoplus</t>
  </si>
  <si>
    <t>Se utiliza para suministrar el nitrógeno líquido que requieren los equipos Crypmed y Cryoplus para su correcto funcionamiento y a la vez se requiere hielo seco para poder mantener tejidos fuera del ultracongelador a -80°C. De esta forma, se ampliaría el periodo de vida útil de los tejidos en un año y además se contaría con el método por excelencia para garantizar viabilidad celular en los tejidos. Beneficios: al contar con este servicio, se podría ampliar mantener mejor y más tiempo los tejidos,a demás de que se da soporte a los otros equipos con estos insumos. Desventajas de no contar con el servicio: se podría llegar a perder tejidos, así como dañarse en los procesos en donde se llevan de un lugar a otro por falta de un correcto método de transporte, repercutiendo en la pérdida de importantes sumas económicas.</t>
  </si>
  <si>
    <t>Anual + 3 renovación</t>
  </si>
  <si>
    <t>Adquisición de Helio líquido para resonancia magnética</t>
  </si>
  <si>
    <t xml:space="preserve">La Resonancia Magnética Mageneton Avanto Fit, disponible en el Hospital del Trauma, requiere helio líquido para funcionar. En operación normal, este equipo tiene escapes pequeños de helio, difícilmente perseptibles en el corto plazo, pero importantes en el mediano y largo plazo. Debido a que el equipo fue instalado hace siete años, se requiere una recarga de helio para recuperar el nivel deseable para la operación del equipo. </t>
  </si>
  <si>
    <t>Super Bonder</t>
  </si>
  <si>
    <t>Nutrición</t>
  </si>
  <si>
    <t>Adquisición Frutas, verduras y vegetales</t>
  </si>
  <si>
    <t>La Unidad de Nutrición de la Red de Servicios de Salud requiere comprar de forma continua insumos alimentarios para brindar la alimentación a los pacientes hospitalizados y ambulatorios; la alimentación constituye parte del tratamiento médico nutricional. Con ello cubrir el requerimiento nutricional de los pacientes.
No contar con los productos descritos, conllevaría la imposibilidad de elaborar alimentos con una dieta equilibrada y adecuada para los pacientes, la cual  es muy importante porque  reduce la incidencia de complicaciones e índices de infecciones y aumenta las probabilidades de recuperación. Además, de que es un requisito para la habilitación del hospital y el no contar con el servicio de alimentación conllevaría al cierre del hospital por no poder atender el servicio para los pacientes. Contrato Actual vence 3/5/2022 2017LN-000007-INS-RSS</t>
  </si>
  <si>
    <t>Productos lácteos y derivados</t>
  </si>
  <si>
    <t>La Unidad de Nutrición de la Red de Servicios de Salud requiere comprar de forma continua insumos alimentarios para brindar la alimentación a los pacientes hospitalizados y ambulatorios; la alimentación constituye parte del tratamiento médico nutricional. Con ello cubrir el requerimiento nutricional de los pacientes.
No contar con los productos descritos, conllevaría la imposibilidad de elaborar alimentos con una dieta equilibrada y adecuada para los pacientes, la cual  es muy importante porque  reduce la incidencia de complicaciones e índices de infecciones y aumenta las probabilidades de recuperación. Además, de que es un requisito para la habilitación del hospital y el no contar con el servicio de alimentación conllevaría al cierre del hospital por no poder atender el servicio para los pacientes. Contrato Actual 2017-000005-INS-RSS vence el 16/05.2022</t>
  </si>
  <si>
    <t>Adquisición de Abarrotes</t>
  </si>
  <si>
    <t>La Unidad de Nutrición de la Red de Servicios de Salud requiere comprar de forma continua insumos alimentarios para brindar la alimentación a los pacientes hospitalizados y ambulatorios; la alimentación constituye parte del tratamiento médico nutricional. Con ello cubrir el requerimiento nutricional de los pacientes.
No contar con los productos descritos, conllevaría la imposibilidad de elaborar alimentos con una dieta equilibrada y adecuada para los pacientes, la cual  es muy importante porque  reduce la incidencia de complicaciones e índices de infecciones y aumenta las probabilidades de recuperación. Además, de que es un requisito para la habilitación del hospital y el no contar con el servicio de alimentación conllevaría al cierre del hospital por no poder atender el servicio para los pacientes. Contrato Actual 2017LN-000004-INS-RSS vence el 08/06/2022</t>
  </si>
  <si>
    <t>Adquisición de productos cárnicos y derivados</t>
  </si>
  <si>
    <t>La Unidad de Nutrición de la Red de Servicios de Salud requiere comprar de forma continua insumos alimentarios para brindar la alimentación a los pacientes hospitalizados y ambulatorios; la alimentación constituye parte del tratamiento médico nutricional. Con ello cubrir el requerimiento nutricional de los pacientes.
No contar con los productos descritos, conllevaría la imposibilidad de elaborar alimentos con una dieta equilibrada y adecuada para los pacientes, la cual  es muy importante porque  reduce la incidencia de complicaciones e índices de infecciones y aumenta las probabilidades de recuperación. Además, de que es un requisito para la habilitación del hospital y el no contar con el servicio de alimentación conllevaría al cierre del hospital por no poder atender el servicio para los pacientes.Contrato Actual 2017LN-000006-INS-RSS vence el 03/05/2022</t>
  </si>
  <si>
    <t>Clavos</t>
  </si>
  <si>
    <t>Tornillos gypsum</t>
  </si>
  <si>
    <t>Reglas de formaleta</t>
  </si>
  <si>
    <t xml:space="preserve">Rack para fase liquida, viales de 5 ml, marca thermo scientific </t>
  </si>
  <si>
    <t xml:space="preserve">Para que se utiliza: Se utiliza para almacenar y procesar los tejidos en los equipos de criopreservación y deshidratación lenta el nitrógeno líquido que requieren los equipos Cryoplus y Cryomed  para su correcto funcionamiento, la institución cuenta actualmente con estos equipos. Que se mejoraría:  Se ampliaría el periodo de vida útil de los tejidos en un año y además se contaría con el método por excelencia para garantizar viabilidad celular en los tejidos
Costos y Precios; Se aporta la única cotización que se tiene debido a que no hubo ningún otro comercio o contratista que ofreciera los productos. 
</t>
  </si>
  <si>
    <t xml:space="preserve">Rack para fase gaseosa, viales de 5 ml 
marca thermo scientific </t>
  </si>
  <si>
    <t xml:space="preserve">Para que se utiliza: Se utiliza para almacenar y procesar los tejidos en los equipos de criopreservación y deshidratación lenta el nitrógeno líquido que requieren los equipos Cryoplus y Cryomed  para su correcto funcionamiento, la institución cuenta actualmente con estos equipos. Que se mejoraría:  Se ampliaría el periodo de vida útil de los tejidos en un año y además se contaría con el método por excelencia para garantizar viabilidad celular en los tejidos.
Costos y Precios; Se aporta la única cotización que se tiene debido a que no hubo ningún otro comercio o contratista que ofreciera los productos. 
</t>
  </si>
  <si>
    <t>Elevador de rack para fase gaseosa</t>
  </si>
  <si>
    <t>Rack para crioviales de 5 ml</t>
  </si>
  <si>
    <t xml:space="preserve">Para que se utiliza: Se utiliza para almacenar y procesar los tejidos en los equipos de criopreservación y deshidratación lenta el nitrógeno líquido que requieren los equipos Cryoplus y Cryomed para su correcto funcionamiento, la institución cuenta actualmente con estos equipos. Que se mejoraría:  Se ampliaría el periodo de vida útil de los tejidos en un año y además se contaría con el método por excelencia para garantizar viabilidad celular en los tejidos.
Costos y Precios;  Se aporta la única cotización que se tiene debido a que no hubo ningún otro comercio o contratista que ofreciera los productos. 
</t>
  </si>
  <si>
    <t>Soporte para rack para crioviales de 5 ml</t>
  </si>
  <si>
    <t xml:space="preserve">Para que se utiliza: Se utiliza para almacenar y procesar los tejidos en los equipos de criopreservación y deshidratación lenta el nitrógeno líquido que requieren los equipos Cryoplus y Cryomed para su correcto funcionamiento, la institución cuenta actualmente con estos equipos. Que se mejoraría:  Se ampliaría el periodo de vida útil de los tejidos en un año y además se contaría con el método por excelencia para garantizar viabilidad celular en los tejidos.
Costos y Precios; Se aporta la única cotización que se tiene debido a que no hubo ningún otro comercio o contratista que ofreciera los productos. 
</t>
  </si>
  <si>
    <t>Centro de distribución y logística/CEDINS</t>
  </si>
  <si>
    <t>Objetivo Específico 1.Abastecer de productos de consumo masivo (medicamentos, implementos médicos, suministros de oficina, aseo, consumibles de cómputo y formularios pre-impresos, entrega de ropa hospitalaria) requeridos por el Grupo INS mediante la gestión de cadena de abastecimiento de manera integral y optimizada, para el desarrollo de sus procesos misionales y de apoyo para la atención de los asegurados, beneficiarios de prestaciones y población en general.
La meta asociada es del objetivo 1: Meta Específica 1. Satisfacer las necesidades en medicamentos e implementos médicos, de tal manera que se logre alcanzar un promedio de nivel de servicio del 90% en la atención de líneas de pedido de productos médicos; tomando en consideración alcanzar un 95% en los segmentos de productos con demandas  que presentan una variabilidad moderada y un de nivel de servicio 85% en el segmento de productos de alta variabilidad de demanda (Compras Consumo Masivo).</t>
  </si>
  <si>
    <t>Selladoras térmicas</t>
  </si>
  <si>
    <t xml:space="preserve">En virtud de la utilización de selladoras térmicas en las farmacias de la RSS, contar con equipos de recambio para la sustitución de aquellos dañados, permite empacar adecuadamente los medicamentos entregados a los usuarios, procurando su inviolabilidad durante el proceso de distribución de dosis unitarias en hospitalización y la entrega a paciente en servicios de atención ambulatoria. Actualmente, las farmacias de Grecia, Limón, Guadalupe y Alajuela, tienen sus selladoras térmicas dañadas, lo que obliga a utilizar alternativas no deseadas como grapas para el cierre de las bolsas, lo cual puede llegar a ocasionar daño a los empaques primarios de los medicamentos, comprometiendo la integridad de los mismos, el efecto terapéutico esperado y la salud de los usuarios.  Los equipos dañados han presentado fallos como sobrecalentamiento, daño prematuro de las resistencias por sobrecalentamiento del equipo, fallo en los tornillos que ajustan las resistencias y transmiten el calor, y fallo total en la transmisión de calor al realizar el sellado. Los equipos disponibles en estas farmacias tienen al menos tres años de uso de forma diaria y continua en jornadas laborales de 10 a 11 horas.   Con respecto a la consulta que realizas acerca de la vida útil de las selladoras térmicas, te comento que no cuento con criterio técnico para brindarte una respuesta, esto debido a que las mismas se encuentran expuestas a diversas condiciones que podría afectar este periodo, algunos aspecto son: 
-	Cantidad de cupones despachados. 
-	Horario laboral de la farmacia. 
-	Recurso humano que manipula el equipo. 
-	Graduación que se utiliza para realizar el sellado de las bolsas. 
-	Entre otros. </t>
  </si>
  <si>
    <t>Única vez</t>
  </si>
  <si>
    <t xml:space="preserve">Etiquetadora Braile </t>
  </si>
  <si>
    <t xml:space="preserve">De conformidad con el Reglamento para el etiquetado de medicamentos dispensados bajo receta médica para personas ciegas o con discapacidad visual, parcial o total en establecimientos farmacéuticos tanto públicos como privados N° 38408-S, cada establecimiento farmacéutico debe contar con los insumos suficientes y necesarios para ofrecer a la población con limitaciones visuales, un correcto etiquetado de los medicamentos. Como se indica en la justificación de cantidad, las farmacias de Ciudad Quesada (1), Ciudad Neilly (1), Limón (1), San Ramón (1) y Pérez Zeledón (1) no cuentan con etiquetadora manual Braille. De presentarse una necesidad, se opta por alternativas de rotulación como cajas con formas o indicaciones verbales, siendo que ninguna de estas se apega a lo establecido en el decreto.  </t>
  </si>
  <si>
    <t xml:space="preserve">Termohigrómetros </t>
  </si>
  <si>
    <t xml:space="preserve">Para asegurar que las vacunas mantengan las buenas cualidades inmunológicas por el tiempo previsto y hasta la fecha de expiración indicada por el productor, deben mantenerse y conservarse en todo momento en temperaturas de refrigeración de 2 a 8 grados centígrados, según se establece en la Norma Nacional de Vacunación. Debido a que actualmente, los equipos de refrigeración de las farmacias no registran la temperatura interna o ambiental, se requiere de equipo externo para registrar estas condiciones. Adicionalmente, las fiscalizaciones del Colegio de Farmacéuticos, solicitan por rigor, la monitorización de las condiciones ambientales de temperatura y humedad relativa tanto de las áreas de trabajo, como de las áreas de bodegaje, por lo que resulta imperativo contar con los dispositivos que permitan realizar dicho control. Los termohigrómetros solicitados, permiten el resgistro adecuado y constante de las condiciones ambientales requeridas para la adecuada conservación de los medicamentos. Como se indica en la justificación de cantidad, cada área de bodegaje, cada área de preparación de medicamentos y cada equipo de refrigeración (3 puntos de control por farmacia), deben ser monitorizados respecto a humedad relativa y temperatura. Es importante que el termohigrómetro permanezca en el sitio de monitorización de forma permanente para que brinde datos confiables y reales de las condiciones del área.  Ante la carencia de los termohigrómetros en las áreas de bodegaje y preparación de medicamentos, se toma como válida la temperatura y humedad relativa del punto de monitorización del equipo de refrigeración, lo cuál es incorrecto, ya que las áreas presentan variaciones en temperatura y humedad relativa asociadas al flujo de aire acondicionado, exposición a la luz solar, entre otros factores. Por ejemplo, en farmacias que sí cuentan con los tres puntos de monitorización, existen variaciones de 4 a 5 °C entre áreas de preparación y áreas de bodegaje.   </t>
  </si>
  <si>
    <t>Farmacia Hospital</t>
  </si>
  <si>
    <t xml:space="preserve">En virtud de la utilización de selladoras térmicas en las farmacias de la RSS, contar con equipos de recambio para la sustitución de aquellos dañados, permite empacar adecuadamente los medicamentos entregados a los usuarios, procurando su inviolabilidad durante el proceso de distribución de dosis unitarias en hospitalización y la entrega a paciente en servicios de atención ambulatoria. Con respecto a la consulta que realizas acerca de la vida útil de las selladoras térmicas, te comento que no cuento con criterio técnico para brindarte una respuesta, esto debido a que las mismas se encuentran expuestas a diversas condiciones que podría afectar este periodo, algunos aspecto son: 
-	Cantidad de cupones despachados. 
-	Horario laboral de la farmacia. 
-	Recurso humano que manipula el equipo. 
-	Graduación que se utiliza para realizar el sellado de las bolsas. 
-	Entre otros. 
Ampliar justificación
Desventajas y los riesgos de no contar con el equipo están detalladas en el análisis de costo beneficio remitido en el oficio RSS-DSH-00206-2021.
Ventaja: se cuenta con una alternativa para el cierre rápido y seguro de los medicamentos entregados al usuario.
Ventaja: se previene la modificación en la cantidad y/o identidad de los medicamentos, posterior a la revisión final efectuada por el farmacéutico.
Ventaja: se dota al personal de la farmacia con insumos que favorecen el cumplimiento de sus labores.
Ventaja: se vela por el cumplimiento del artículo 121 de la Ley General de Salud que establece:
“Toda persona que elabore, manipule, comercie o distribuya medicamentos, deberá utilizar envases, material de acondicionamiento y empaques adecuados de acuerdo con las disposiciones reglamentarias a fin de impedir el deterioro, o la alteración del medicamento, así como el desarrollo de condiciones riesgosas para el consumidor”.
Ventaja: se cuenta con una alternativa para el cierre rápido y seguro de los medicamentos entregados al usuario.
Ventaja: se previene la modificación en la cantidad y/o identidad de los medicamentos, posterior a la revisión final efectuada por el farmacéutico.
Ventaja: se dota al personal de la farmacia con insumos que favorecen el cumplimiento de sus labores.
Ventaja: se vela por el cumplimiento del artículo 121 de la Ley General de Salud que establece:
“Toda persona que elabore, manipule, comercie o distribuya medicamentos, deberá utilizar envases, material de acondicionamiento y empaques adecuados de acuerdo con las disposiciones reglamentarias a fin de impedir el deterioro, o la alteración del medicamento, así como el desarrollo de condiciones riesgosas para el consumidor”.
Desventaja: el contenido de los sobres puede ser adulterado en cantidad o identidad posterior a la revisión final del profesional farmacéutico.
Desventaja: los medicamentos pueden salirse de su empaque rotulado generando confusión en el usuario sobre las correctas indicaciones para la toma de estos.
Desventaja: los medicamentos pueden extraviarse durante la manipulación interna o externa del personal o los usuarios.
Desventaja: los empaques primarios de los medicamentos pueden verse afectados en integridad por el uso de grapas para realizar el cierre de las bolsas plásticas que los contienen.
Desventaja: los colaboradores pueden sufrir lesiones por la utilización de engrapadoras y grapas en el cierre de las bolsas plásticas que se utilizan para empacar los medicamentos.
Desventaja: adicional al costo de las grapas requeridas para el adecuado empaque de cada uno de los cupones despachados, deben considerarse también el costo de la engrapadora y su recambio regular por daño.
Las unidades para el 2021 es para sustituir la otra unidad de hospital y contarcon una en stock en caso de falla de algunos de los equipos (el no tener el equipo se debe recurrir a grapas, el cual no garantiza un cierrre completo posterior a la revisión por parte del profesional de farmacia. </t>
  </si>
  <si>
    <t xml:space="preserve">Para asegurar que las vacunas mantengan las buenas cualidades inmunológicas por el tiempo previsto y hasta la fecha de expiración indicada por el productor, deben mantenerse y conservarse en todo momento en temperaturas de refrigeración de 2 a 8 grados centígrados, según se establece en la Norma Nacional de Vacunación. Los termohigrómetros solicitados, permiten el resgistro adecuado y constante de las condiciones ambientales requeridas. 
La bodega de implementos no cuenta con termohigrómetro.
La farmacia de sala de operaciones y la bodega de medicamentos controlados cuentan con un equipo que sólo mide temperatura, por lo que no cumple con lo establecido en la norma de habilitación debido a que no registra  la humedad relativa y; por lo tanto, deben ser cambiados.
Equipo de refrigeración ubicado en las farmacias en el pasado presenta ciertas fallas, por lo que como medida de contingencia se ha facilitado refrigeradoras domésticas, por lo que se deben de dotar de termohigrómetros para poder realizar el control adecuado de la temperatura de almacenamiento de medicamentos termolábiles.
Dos unidades serían para tener en caso de falla de alguna unidad en las farmacias hospitalarias. </t>
  </si>
  <si>
    <t>Pistolas de aire caliente</t>
  </si>
  <si>
    <t xml:space="preserve">Se requiere herramienta utilizada en la confección de férulas o adaptaciones en material de PVC para pacientes con lesiones físicas o neurológicas. Esta herramienta mejora la oferta y opciones de tratamiento en el servicio de Terapia Ocupacional. Como parte de las actividades propias del servicio de terapia ocupacional una de las actividades de mayor demanda es la confección de férulas termoformadas, las cuales se realizan de forma completamente personalizada, las pistolas de aire caliente son una herramienta fundamental para la confección y moldeo de estas ya que permiten un adecuado manejo del material el cual puede ser de polipropileno o PVC, ambos materiales maleables ante el calor. Las férulas permite el correcto posicionamiento de los pacientes que han presentado cirugías de mano, codo o muñeca en un post quirúrgico inmediato evitando posibles complicaciones asociados al edema, riesgo de pérdida de la integridad de la cirugía por movilidad temprana, inmovilización de estructuras no involucradas en la cirugía por temor del paciente al realizar una movilidad controlada.  El contar con las pistolas de aire caliente en todos los servicios de terapia ocupacional de la RSS, nos permite cumplir con los estándares requeridos para este tipo de aditamento, los cuales son: estética, ergonomía, comodidad y seguridad tanto de la piel como del segmento que se desea inmovilizar y permitir una adecuada movilidad de los segmentos no involucrados. Lo cual se traduce en una mejor recuperación de la funcionalidad del paciente dentro del procesos de rehabilitación para una adecuada reincorporación a su vida laboral. </t>
  </si>
  <si>
    <t>Desatornillador Phillips</t>
  </si>
  <si>
    <t>Alicate universal</t>
  </si>
  <si>
    <t>Cinta métrica</t>
  </si>
  <si>
    <t xml:space="preserve">Mototool </t>
  </si>
  <si>
    <t>Sargento</t>
  </si>
  <si>
    <t>Crioviales de 5 ml</t>
  </si>
  <si>
    <t xml:space="preserve">En la Justificación; Se requiere para el almacenamiento adecuado de los tejidos que son manejados por crioterapia. Beneficios: se podría procesar los tejidos mediante crioterapia, lo cual aportaría mejor manejo de los aloinjertos y mayor longevidad de los tejidos lo cual mejoraría la disponibilidad de tejidos.
 Desventajas: al no contar con estos viales no se podría realizar la crioterapia lo cual afectaría la producción del banco y además no se podrían almacenar los tejidos que procesa el banco por lo cual se llegaría a desabastecer.
Costos y Precios; Se aporta la única cotización que se tiene debido a que no hubo ningún otro comercio o contratista que ofreciera los productos. 
</t>
  </si>
  <si>
    <t xml:space="preserve">Registrador de temperatura datalogger </t>
  </si>
  <si>
    <t xml:space="preserve">En la Justificación;Para que se utiliza: monitoreo en tiempo real de temperaturas de equipos y ambientales. Que se mejoraría:  este sistema permitiría tomar acciones correctivas y preventivas en tiempo real de las temperaturas de almacenamiento de los tejidos, en caso de algún fallo enviaría alertas y alarmas que evitarían perder la totalidad de tejidos almacenados en el Banco de Tejidos. Beneficios: al contar con este equipo se podrían monitorear en dáis festivos y fines de semana los tejidos, lo cual aseguraría el mantener en óptimas condiciones los tejidos, ya que en estos momentos no se pueden controlar las temperaturas todos los días lo cual a su vez si llegase a haber un fallo de alguna índole no se sabría hasta muchas horas después generando así daños en los equipos y tejidos y hasta llegar a perder todo el inventario de aloinjertos que asciende a más de 100 millones de colones.
 Desventajas: al no contar con este sistema se pone en riesgo los tejidos, ya que al haber un fallo no se sabría en el momento y esto pueden hacer que se dañen los equipos y tejidos por completo.
Costos y Precios;  Se aporta la única cotización que se tiene debido a que no hubo ningún otro comercio o contratista que ofreciera los productos.
</t>
  </si>
  <si>
    <t xml:space="preserve">Medidor de tendones </t>
  </si>
  <si>
    <t xml:space="preserve">Justificación; Es una herramienta/aparato que permite medir las dimensiones de tejidos muscoloesqueléticos. Beneficios: al contar con esta herramienta se pueden procesar tendones en el Banco de Tejidos del Hospital del Trauma para utilizarlos en los trasplante, ya que por el momento no se cuenta con esto por lo cual no se pueden procesar los tejidos y se tienen que importar desde EEUU. Desventajas: al no tener un medidor de tendones no se puede procesar este tipo de tejidos por lo cual se despedicia la oportunidad de ampliar la oferta de tejidos propios del banco y se atrasan las cirugías, ya que se deben pedir los tejidos a EEUU y esto tarda aprox. 2 meses en llegar en lugar de tener un inventario disponible acá en el banco
Costos y Precios; Se aporta la única cotización que se tiene debido a que no hubo ningún otro comercio o contratista que ofreciera los productos.
</t>
  </si>
  <si>
    <t xml:space="preserve">Termómetros para termos de vacunas </t>
  </si>
  <si>
    <t xml:space="preserve">La Norma Nacional de Vacunación es de observancia obligatoria para todos los servicios de salud públicos y privados, y para las instancias que de acuerdo a la Ley General de Salud estén autorizadas para la aplicación y manejo de productos biológicos utilizados en la prevención, control y erradicación de las enfermedades inmunoprevenibles. Por lo que se vela por el cumplimiento de la normativa mediante la adquisición de los equipos requeridos. </t>
  </si>
  <si>
    <t>Termo para transporte de vacunas con paquetes fríos</t>
  </si>
  <si>
    <t xml:space="preserve">Los termos junto con los paquetes fríos representan equipo indispensable para la conservación y traslado de vacunas de un lugar a otro, además se utiliza para almacenar biológicos que se van a utilizar durante el día para evitar la apertura de las cámaras de refrigeración.
Actualmente se cuenta con dos unidades en la farmacia de hospital, una unidad cuenta con problemas en el cierre por lo que se compromete el mantenimiento de la cadena de frío y no se puede utizar; por lo tanto, se requiere de una unidad adicional para la operativa hospitalaria (en caso de solicitudes en alas diferentes) y contar con una unidad de respaldo en caso de falla de algún equipo ubicado en las farmacias hospitalarias. 
</t>
  </si>
  <si>
    <t>Guía mordedora para realización de estudios panorámicos en el Ortopantomógrafo</t>
  </si>
  <si>
    <t>Los posicionadores con los que se contaba (desde hace 3 años) se han deteriorado debido a que los pacientes los deben de morder y poco a poco han perdido la capacidad de mantener la mandíbula en su lugar.</t>
  </si>
  <si>
    <t xml:space="preserve">Tablas de transferencia de pacientes. </t>
  </si>
  <si>
    <t>En la Justificación: Las tablas de transferencia son utilizadas para la transferencia lateral de pacientes entre camillas, de forma segura, tanto para el usuario como para las personas que están realizandola transferencia. En el caso de servicios quirúrgicos, al ser utilizadas, la mayoría de las veces, para pasar al usuario de la mesa quriúrgica a la camilla, para ser llevado a la zona de recuperación, una vez finalizado el acto quirúrgico; es indispensable contar con las mismas. Ya que los usuarios van a estar con una zona de su cuerpo recién operada, además, de que se encuentran bajo efectos de sedaciones, anestésicos o bloqueos de extremidades. Por tanto, la transferencia del usuario de la mesa quirúrgica a la camilla, recae completamente sobre el personal del quirófano que lo atiende. Es necesario darl al personal, las herramientas y condiciones adecuadasl para poder realizar esta labor de forma óptima, buscando resguardar la seguridad e integridad tanto, del clliente como del colaborador. Para el adecuado funcionamiento del servicio, evitar caídas, asegurar la integridad del usuario y de los colaboradores, se requieren 10 pasadores de paciente, en este momento existen 5 funcionales, por lo que se solicitan 5 nuevas tablas
  Desventajas  de no contar con el equipo: actualmente en el servicio solo se cuenta con 5 tablas lo que provoca que  para movilizar a los usuarios, en muchas ocasiones, se deba hacer sin este equipo, poniendo en riesgo y pudiendo causar un daño en la integridad física de los colaboradores, y aumenta el riesgo de una caida o lesión en los usuarios.
Costos y Precios: Se adjunta datos suministrados por equipo medico
Guía de Reemplazo: Se adjunta guias de reemplaza enviadas por equipo medico</t>
  </si>
  <si>
    <t>Microosteotomo BEHRBOHM-WALTER, curvado, extra delicado, con afilado especial de dirección bilateral, con mango cilindrico ergonomico y empuñadura empotrada para los dedos, anchura 3 mm, longitud 19cm</t>
  </si>
  <si>
    <t xml:space="preserve">En la Justificación; Este es un  equipo de instrumental espcializado, solicitado por la Dra. Gil, médico especialista en otorrinolaringología de la institución. Dicho equipo es de uso específico para las cirugías de esta especialidad. Es necesario contar con el insumo, para disponer de las herramientas adecadas para que la cirujana realice los procedimientos quirúrgicos, de forma óptima y segura para el paciente. Al tener los insumos adecuados, permite expandir la oferta quirúrgica, así como un acto quirúrgico que fluye y permite el éxito en la cirugía para los usuarios que lo requieren. 
Se adjuntan las cotizaciones, donde únicamente se obstuvo respuesta por parte de una casa comercial. 
</t>
  </si>
  <si>
    <t>Tubo de irrigación de EICKEN, LUER-lock, larga curvatura flexible placa de agarre estriada diametro de 3mm exterior, longitud de 12,5com</t>
  </si>
  <si>
    <t xml:space="preserve">En la Justificación; Este es un  equipo de instrumental espcializado, solicitado por la Dra. Gil, médico especialista en otorrinolaringología de la institución. Dicho equipo es de uso específico para las cirugías de esta especialidad. Es necesario contar con el insumo, para disponer de las herramientas adecadas para que la cirujana realice los procedimientos quirúrgicos, de forma óptima y segura para el paciente. Al tener los insumos adecuados, permite expandir la oferta quirúrgica, así como un acto quirúrgico que fluye y permite el éxito en la cirugía para los usuarios que lo requieren. 
Se adjuntan las cotizaciones, donde únicamente se obstuvo respuesta por parte de una casa comercial. </t>
  </si>
  <si>
    <t>Tubo de irrigación de EICKEN, LUER-lock, larga curvatura flexible placa de agarre estriada diametro de 2,5mm exterior, longitud de 12,5com</t>
  </si>
  <si>
    <t xml:space="preserve">Tubo de irrigación de LUER-Lock lrecto, flexible, placa agarre estriada, 2,5mm de diametro exterior, longitud de  15cm </t>
  </si>
  <si>
    <t>Tubo de aspiración para senos frontales, con orificio de interrupción, LUER de diametro exterior de 2,5mm, longitud 14,5cm</t>
  </si>
  <si>
    <t xml:space="preserve">Sonda doble para senos frontales de KUHN, ambos lados curvados 77°, un extremo en forma de sonda recta, un extremo curvado hacia dentro, longitud 22cm </t>
  </si>
  <si>
    <t xml:space="preserve">Andadera con ruedas </t>
  </si>
  <si>
    <t xml:space="preserve">Ofrecer un tratamiento terapéutico integral, aplicando las evaluaciones y entrenamientos con el equipo técnico recomendado en ambientes internos y externos, asi como ofrecer recomendaciones para el adecuado uso y aplicación de la ayuda técnica. Como ente especializado en la rehabilitación física de las personas usuarias de los seguros de S.O.A y R.T. es bien sabido que las secuelas físicas que pueden presentar nuestros usuarios pueden ser desde muy leves hasta significativas lo que implica en algunos casos el uso de aditamentos para facilitar y/o asistir la marcha de nuestros clientes, al ser en su mayoría personas en etapa productiva esto es un cambio brusco en la cotidianidad de los pacientes. La terapia ocupacional siendo una profesión centrada en la ocupación humano según su etapa de desarrollo este tipo de entrenamiento es parte de nuestra intervención, por lo que es necesario   contar con una andadera con ruedas como parte de los recursos del servicio; ya que esto permite iniciar de forma oportuna el uso de dicho aditamento de forma inmediata a la referencia del médico especialista.  Esto genera un mejor aprovechamiento del tiempo de terapias ya que se logra: familiarización del paciente ante el nuevo elemento en su proceso de marcha, en los cuidados del aditamento por parte del paciente y entrenamientos con el aditamento recomendado en ambientes internos y externos. </t>
  </si>
  <si>
    <t xml:space="preserve">Andadera con asiento  </t>
  </si>
  <si>
    <t>Ofrecer un tratamiento terapéutico integral, aplicando las evaluaciones y entrenamientos con el equipo técnico recomendado en ambientes internos y externos, asi como ofrecer recomendaciones para el adecuado uso y aplicación de la ayuda técnica. Como ente especializado en la rehabilitación física de las personas usuarias de los seguros de S.O.A y R.T. es bien sabido que las secuelas físicas que pueden presentar nuestros usuarios pueden ser desde muy leves hasta significativas lo que implica en algunos casos el uso de aditamentos para facilitar y/o asistir la marcha de nuestros clientes, al ser en su mayoría personas en etapa productiva esto es un cambio brusco en la cotidianidad de los pacientes. La terapia ocupacional siendo una profesión centrada en la ocupación humano según su etapa de desarrollo este tipo de entrenamiento es parte de nuestra intervención, por lo que es necesario   contar con una andadera con asiento como parte de los recursos del servicio; ya que esto permite iniciar de forma oportuna el uso de dicho aditamento de forma inmediata a la referencia del médico especialista.  Esto genera un mejor aprovechamiento del tiempo de terapias ya que se logra: familiarización del paciente ante el nuevo elemento en su proceso de marcha, en los cuidados del aditamento por parte del paciente y entrenamientos con el aditamento recomendado en ambientes internos y externos.</t>
  </si>
  <si>
    <t xml:space="preserve">Kits para valoración de mano </t>
  </si>
  <si>
    <t xml:space="preserve">Equipo indispensable en los procesos de valoración funcional de todos los pacientes atendidos en el servicio de Terapia Ocupacional con lesión de Miembro Superior. El cual registra datos relacionados a rangos de movimiento articular, fuerza de puño, fuerza de pinza, tripode y lateral.   Una adecuada evaluación es la base para poder determinar el tratamiento correcto de cada paciente. Siendo las lesiones de hombro, codo, muñeca y manos de las más comunes y discapacitante entre la población que se entiende es imprescindible en todos los servicios de terapia ocupacional contar con el Kit de mano completo y en buen estado, para evaluar objetivamente la capacidad funcional de la mano. Actualmente los Kit con los que se cuenta en la red presentan problemas de calibración lo que perjudica las evaluaciones objetivas por lo que se requiere de su cambio. Dicha situación ya se ha abordado en conjunto con el departamento de equipo médico los cuales reportan de no se pueden reparar por lo que es necesario el remplazo de los estos kits.
El kit de mano como herramienta de medición permite la toma de los rangos de movilidad del miembro superior, medición de fuerza de agarre (cierre de puño) y fuerza de las pinzas que se realizan con los dedos, lo que permite determinar la funcionalidad del paciente y su tratamiento a partir de sus resultados. </t>
  </si>
  <si>
    <t>Parches para desfibrilador externo automático DEA (niño)</t>
  </si>
  <si>
    <t xml:space="preserve">La primera causa de muerte en Costa Rica son los eventos cardiopulmonares, por lo que es necesario contar con equipos de primera respuesta a esta emergencia. 
Por cada minuto que la víctima de evento cardiopulmonar no reciba una atención rápida y de calidad tendrá aproximadamente 10% menos de posibilidad de reanimación. 
Actualmente la RSS dispone de tres Desfibriladores Externos Automáticos de la marca Schiller, sin embargo no se cuenta con parches de repuesto. Los parches tienen una vida útil de dos años, además cada vez que se utiliza un DEA es necesario reponer el parche del desfibrilador. Hasta el momento no ha sido necesario reponer ningún parche, sin embargo, será necesario una vez el equipo cumpla dos años o bien en caso de que se atienda una emergencia que requiera el uso de uno.
Por otro lado, si no se cuenta con este bien, existe el riesgo de salida de operación de los DEAs y por lo tanto incumplir con de la Ley No. 8488 y el plan de emergencias de la RSS-INS, los cuales indican que se debe contar con los equipos necesario para el tratamiento de las emergencias. 
</t>
  </si>
  <si>
    <t>Parches para desfibrilador externo automático DEAS (adulto)</t>
  </si>
  <si>
    <t>Estribo de kirschner grande para traccion cutanea</t>
  </si>
  <si>
    <t xml:space="preserve">Se utliza para la alineación de fraturas aliviando el dolor siendo en muchos casos más efectivo que la tracción cutánea.  Actualmente no se cuenta con este equipo en la RSS. </t>
  </si>
  <si>
    <t>Estribo de kirschner pequeño para traccion cutanea</t>
  </si>
  <si>
    <t xml:space="preserve">Se utliza para la alineación de fraturas aliviando el dolor siendo en muchos casos más efectivo que la tracción cutánea.  Actualmente no se cuenta con este equipo en la RSS…
</t>
  </si>
  <si>
    <t>Etiquetas criogenicas</t>
  </si>
  <si>
    <t xml:space="preserve">En la Justificación; Se requiere para poder etiquetar los Crioviales y poder garantizar la trazabilidad de los tejidos. Beneficios: se podría procesar los tejidos mediante crioterapia, lo cual aportaría mejor manejo de los aloinjertos y mayor longevidad de los tejidos lo cual mejoraría la disponibilidad de tejidos y con estas etiquetas se podrían procesar de esta manera, de lo contrario nos arriesgamos a perder la trazabilidad de los tejidos. 
Desventajas: al no contar con estas etiquetas  no se podría realizar la crioterapia lo cual afectaría la producción del banco y además no se podrían almacenar los tejidos que procesa el banco por lo cual se llegaría a desabastecer al no poder etiquetar los tejidos y continuar con la trazabilidad.
Costos y Precios;  Se aporta la única cotización que se tiene debido a que no hubo ningún otro comercio o contratista que ofreciera los productos. 
</t>
  </si>
  <si>
    <t>Papel termico</t>
  </si>
  <si>
    <t xml:space="preserve">En la Justificación;Se requiere para poder etiquetar los viales que contienen los tejidos. Beneficios: se podría procesar los tejidos mediante crioterapia, lo cual aportaría mejor manejo de los aloinjertos y mayor longevidad de los tejidos lo cual mejoraría la disponibilidad de tejidos y con este papel se pueden imprimir las etiquetas que permitirían procesar de esta manera lso tejidos, de lo contrario nos arriesgamos a perder la trazabilidad de los tejidos. 
Desventajas: al no contar con estas etiquetas  no se podría realizar la crioterapia lo cual afectaría la producción del banco y además no se podrían almacenar los tejidos que procesa el banco por lo cual se llegaría a desabastecer al no poder etiquetar los tejidos y continuar con la trazabilidad.
Costos y Precios;  Se aporta la única cotización que se tiene debido a que no hubo ningún otro comercio o contratista que ofreciera los productos. 
</t>
  </si>
  <si>
    <t xml:space="preserve">Cinta para etiquetadora  Braile </t>
  </si>
  <si>
    <t xml:space="preserve">De conformidad con el Reglamento para el etiquetado de medicamentos dispensados bajo receta médica para personas ciegas o con discapacidad visual, parcial o total en establecimientos farmacéuticos tanto públicos como privados N° 38408-S, cada establecimiento farmacéutico debe contar con los insumos suficientes y necesarios para ofrecer a la población con limitaciones visuales, un correcto etiquetado de los medicamentos. Actualmente, las farmacias carecen de los rollos de etiquetas, insumo requerido para etiquetar correctamente en Braille. De presentarse una necesidad, se opta por alternativas de rotulación como cajas con formas o indicaciones verbales, siendo que ninguna de estas se apega a lo establecido en el decreto.  </t>
  </si>
  <si>
    <t>Hielera</t>
  </si>
  <si>
    <t xml:space="preserve">Las hieleras se necesitan para el transporte de medicamentos termolábiles al servicio de enfermería para la administración del medicamento al usuario y así cumplir con  según el Manual de Habilitación de Farmacias en el decreto 31936-S. Esto asegura su conservación en condiciones adecuadas de temperatura.
de las ventajas y desventajas del bien requerido. 
Ventaja: permite el traslado adecuado de medicamento termolábiles dentro del hospital, la solicitud puede realizarse de manera simultánea por lo que se requiere de cuatro unidades. Ayuda a mantener la cadena de frío sin comprometer la estabilidad de los medicamentos. 
Desventaja: al no contar con los insumos adecuados para el traslado de medicamentos termolábiles se compromete la estabilidad y por lo tanto su fiabilidad, por lo que puede perder su eficacia y no ser seguro para ser administrado al paciente. 
Desventaja: la farmacia de hospital solo cuanta con hieleres con capacidades de 32 y 9,5 litros, se requiere una de menor tamaño para el traslado interno. 
Riesgos de no contar con el bien o servicio:
- Incumplimiento en las evaluaciones efectuadas por la fiscalía del Colegio de Farmacéuticos de Costa Rica y el Ministerio de Salud.
- Consecuentes apercibimientos y/o amonestaciones por el ente fiscalizador. Cierre del establecimiento. 
- Se compromete la integridad de los medicamentos termolábiles.
- Se incumple con lo establecido en la norma nacional de vacunación.  
</t>
  </si>
  <si>
    <t xml:space="preserve">Centros de Salud </t>
  </si>
  <si>
    <t xml:space="preserve">Gradas de acero inoxidable 2 peldaños </t>
  </si>
  <si>
    <t>Mobiliario requerido por habilitacion del ministerio de salud para que los pacientes puedan subir a la camilla durante la realizacion del examen fisico y valoracion medica, el contar con el equipo nos permite que el paciente pueda de una manera segura acostarse en la camilla, el no contar con las gradas generara una accion de riesgo al paciente durante la atencion y a la vez riesgo de no habilitacion por el ente rector.</t>
  </si>
  <si>
    <t xml:space="preserve">Este requerimiento fue aprobado originalmente en el PAC 2020, pero debido a un tema de priorización de necesidades, no se puedo adquirir debido a la redistribucción de recursos económicos en la institución producto de la Pandemia COVID-19. Incluido dentro de Licitación por demanda 2020LA-000031-0001000001
Recambio  ₡ 847 500 Al ser gradas de camillas. la mejor opción es el recambio de las mismas ya no hay repuestos para estas ni posibilidad de reparación, esto según Oficio RSS-L0-00170-2021: Estudio de sustitución Tecnológica de Equipo Médicos de Consulta Externa de la RSS. Como ventajas se evitarían accidentes ya que el insumo es indispensable para lograr la altura necesaria para poder subirse a la camilla y así, realizar una adecuada exploración física. Si  
Continuar con el equipo actual   Existe un riesgo añadido al continuar con equipo actual ya que no hay posibilidad de mantenimiento para el equipo por obsolescencia de este   no
No contar con el bien   Es un alto riesgo ya que de no contar con el bien puede producir accidentes y que podrían finalizar en apertura de pólizas de Responsabilidad Civil.  no
Riesgos de no contar con el bien o servicio:
De no contar con las gradas, el paciente tiene un riesgo aumentado de accidentabilidad dentro de las instalaciones de la Consulta Externa ya que las gradas actuales no son reparables según la valoración del departamento de equipo médico. Esto podría incrementar el uso de las pólizas de Responsabilidad Civil, generando costos a la institución y además afectación de la imagen institucional . 
</t>
  </si>
  <si>
    <t xml:space="preserve">Chalecos de entrenamiento con peso </t>
  </si>
  <si>
    <t xml:space="preserve">Material de apoyo para el tratamiento de pacientes referidos a programas de reentrenamiento al esfuerzo Al ser la reinserción laboral uno de los objetivos fundamentales durante el proceso de rehabilitación que se lleva a cabo en el servicio de terapia ocupacional, la simulación de puestos de trabajo y sus exigencias es una pieza clave para el logro de dicho objetivo. Por lo que los chalecos de peso graduado ofrecen una versatilidad ya que se utiliza tanto como una herramienta de tratamiento en el reentrenamiento al manejo de peso para los usuarios de sus puestos de trabajo así lo demande, como de evaluación para brindar recomendaciones mucho más precisas en los casos en que se requiera brindar recomendaciones al patrono.. </t>
  </si>
  <si>
    <t>Centro de Servicios Administrativos</t>
  </si>
  <si>
    <t>Meta Específica 6: Validar los resultados del estudio para el recambio tecnológico programado, de la base instalada de alta y media gama de equipo médico de la Red de Servicios de Salud, con el fin de ejecutar su adquisición de manera planificada en un plazo de cuatro años, iniciando en el año 2023, a través el cumplimiento del 100% del plan de acción. (Centro de Servicios Administrativos).</t>
  </si>
  <si>
    <t>Soporte de metal para pie</t>
  </si>
  <si>
    <t>Mobiliario requerido para que los pacientes con lesiones en miembros inferiores puedan utilizarlo de soporte a la hora de realizar algun procedimiento, el contar con el soporte permite comfort y seguridad en la atencion, no contar con el soporte generaria inconformidad al paciente al no contar con un soporte seguro y comfortable durante la realizacion del procedimiento.</t>
  </si>
  <si>
    <t>Camara de fotografía y video, lente y tarjeta de memoria</t>
  </si>
  <si>
    <t>Se requiere la compra de una cámara fotográfica y  de video con su respectivo lente y tarjeta de memoria con el fin de que el departamento de Experiencia del Cliente pueda realizar: entrevistas, podcast, fotografías en alta resolución, videos, entre otros, de diferentes unidades usuarias de la RSS. Actualmente se cuenta con el equipo placa SIFA no indica, sin embargo, los equipos tecnológicos tienen una calidad de vida útil y este ya se encuentra deteriorado, desactualizado y tiene fallas en su lente. Este insumo es utilizado para tareas diarias de producción básica, de no contar con él, se tendría que tercerizar todas las solicitudes que las unidades requieren, incrementando el costo de otros contratos externos de producción audiovisual, pudiendo solventar las necesidades de dificultad baja desde lo interno
•	La cámara requerida debe tener un lente intercambiable dado a que los ajustes de las tomas son necesarias para obtener una buena calidad fotográfica, cosa que no se logra con una con lente incorporado, además de que el desgaste del fotógrafo es mayor al tener que estar buscando diferentes ángulos y posiciones para lograr buenos resultados, lo cual a su vez, también genera una inversión mayor del recurso humano en tiempo. Es importante mencionar que el material obtenido como resultado, se utiliza formalmente para presentaciones corporativas donde se expone la imagen institucional, tanto a través de medios de comunicación internos como externos. Se requiere una buena resolución por un temas reputacionales, contemplando que la atención de la audiencia se basa en la mayoría de los casos, en el sentido visual porque el material es expuesto en canales de televisión, redes sociales, entre otros. 
•	Por otra parte, el ISO es la sensibilidad del sensor a la hora de captar la luz, a mayor número de ISO, mayor capacidad para captar luz, a menor valor, menor capacidad para capturar la luz, la cual es fundamental para una buena fotografía, por lo que es necesario que la cámara cuente con ISO manual para graduar las imágenes según lo que se requiera, la propuesta que nos envían dice que lo tiene  automático hasta 800, y en algunas áreas del hospital y Centros de Salud, se ha utilizado un ISO mucho mayor para tener una mejor iluminación porque son lugares muy oscuros. Las fotografías son parte fundamental de las campañas de comunicación en la RSS, y es por ello que claramente para lograr buenos resultados finales, se necesita contar con las herramientas adecuadas para lograr nuestro objetivo final: proceso de comunicación efectivo. Con el producto que nos está ofreciendo, difícilmente se logre cumplir con las especificaciones requeridas dado a lo expuesto anteriormente.
Este requerimiento se está solicitando debido a la obsolescencia de la cámara con la que cuenta Experiencia al Cliente</t>
  </si>
  <si>
    <t>Tripode convertible  para cámara y celular</t>
  </si>
  <si>
    <t>Se requiere la compra de un trípode para realizar grabaciones por medio de cámara de video o teléfono celular. Nuestro departamento es el encargado de atender de manera inmediata los requerimientos de la Unidad de Prensa de casa matriz relacionados con la RSS, constantemente los peridodistas nacionales solicitan el envío de entrevistas y grabaciones de campo, y estas debemos enviarlas en formato de video de celular o cámara. Deben tener una buena calidad para la proyección en televisión, sin movimientos de "pulso", buenos encuadres y calidad de imagen, por lo tanto es 100% necesario contar con trípodes que faciliten la tarea. Actualmente, se ha solventado de manera artesanal, buscando superficies planas para apoyar el celular o cámara, sin embargo, esto afecta la calidad de imagen y sonido del producto final. La proyección a nivel nacional de la Red de Servicios de Salud por medio de televisión, radio o redes sociales, es fundamental para darnos a conocer y forma parte de los objetivos estratégicos asignados a nuestro departamento.</t>
  </si>
  <si>
    <t xml:space="preserve">Micrófono de solapa doble  </t>
  </si>
  <si>
    <t>Se requiere la compra de un micrófono de solapa doble para realizar grabaciones de entrevistas a voceros y/o pacientes de la RSS cuando se requiera. Nuestro departamento es el encargado de atender de manera inmediata los requerimientos de la Unidad de Prensa, constantemente los peridodistas nacionales solicitan el envío de entrevistas y grabaciones de campo, y estas debemos enviarlas en formato de video de celular o cámara con buena calidad de sonido, limpio y entendible. Estos micrófonos repelen el sonido ambiente, logrando una proyección de voz clara, de lo contrario, el eco de las salas, las voces traseras, etc, se escuchan y bajan la calidad del audio. Actualmente, las grabaciones se realizan con el audio interno del equipo de grabación, pero no es lo ideal por lo antes mencionado.  La proyección a nivel nacional de la Red de Servicios de Salud por medio de televisión, radio o redes sociales, es fundamental para darnos a conocer y forma parte de los objetivos estratégicos asignados a nuestro departamento.</t>
  </si>
  <si>
    <t xml:space="preserve">Kit de iluminación para espacios, a utilizar con la cámara fotográfica </t>
  </si>
  <si>
    <t>Se requiere la compra de un kit de iluminación para la cámara fotográfica con la que cuenta el departamento de Experiencia del Cliente para realizar  entrevistas, fotografías en alta resolución, videos, entre otros de diferentes unidades usuarias de la RSS. La iluminación es parte esencial para lograr una buena producción de video o fotográfica.  Nuestro departamento es el encargado de atender de manera inmediata los requerimientos de la Unidad de Prensa, constantemente los peridodistas nacionales solicitan el envío de entrevistas y grabaciones de campo, y estas debemos enviarlas en formato de video de celular o cámara con buena calidad de imagen, adicionalmente, debemos suplir necesidades de fotografías de la gerencia o las unidades, requerimientos expeditos que se deben solucionar a lo interno sin posibilidad o tiempo de tercerizarlos. Actualmente, no contamos del todo con un kit de iluminación, y debemos ajustarnos a la iluminación natural que no siempre es favorable. La proyección a nivel nacional de la Red de Servicios de Salud por medio de televisión, radio o redes sociales, es fundamental para darnos a conocer y forma parte de los objetivos estratégicos asignados a nuestro departamento.</t>
  </si>
  <si>
    <t>Impresora termica</t>
  </si>
  <si>
    <t xml:space="preserve">En la Justificación;Se requiere para poder etiquetar los viales que contienen los tejidos.  Beneficios: se podría procesar los tejidos mediante crioterapia, lo cual aportaría mejor manejo de los aloinjertos y mayor longevidad de los tejidos lo cual mejoraría la disponibilidad de tejidos y con este impresora se pueden realizar las etiquetas que permitirían procesar de esta manera lso tejidos, de lo contrario nos arriesgamos a perder la trazabilidad de los tejidos.
Desventajas: al no contar con estas etiquetas  no se podría realizar la crioterapia lo cual afectaría la producción del banco y además no se podrían almacenar los tejidos que procesa el banco por lo cual se llegaría a desabastecer al no poder etiquetar los tejidos y continuar con la trazabilidad.
Costos y Precios;Se aporta la única cotización que se tiene debido a que no hubo ningún otro comercio o contratista que ofreciera los productos. 
</t>
  </si>
  <si>
    <t>Sistema de monitoreo de temperatura</t>
  </si>
  <si>
    <t xml:space="preserve">Para que se utiliza: monitoreo en tiempo real de temperaturas de equipos y ambientales. Que se mejoraría:  este sistema permitiría tomar acciones correctivas y preventivas en tiempo real de las temperaturas de almacenamiento de los tejidos, en caso de algún fallo enviaría alertas y alarmas que evitarían perder la totalidad de tejidos almacenados en el Banco de Tejidos. Beneficios: al contar con este equipo se podrían monitorear en dáis festivos y fines de semana los tejidos, lo cual aseguraría el mantener en óptimas condiciones los tejidos, ya que en estos momentos no se pueden controlar las temperaturas todos los días lo cual a su vez si llegase a haber un fallo de alguna índole no se sabría hasta muchas horas después generando así daños en los equipos y tejidos y hasta llegar a perder todo el inventario de aloinjertos que asciende a más de 100 millones de colones. Desventajas: al no contar con este sistema se pone en riesgo los tejidos, ya que al haber un fallo no se sabría en el momento y esto pueden hacer que se dañen los equipos y tejidos por completo.
Costos y Precios;. Se aporta la única cotización que se tiene debido a que no hubo ningún otro comercio o contratista que ofreciera los productos. 
</t>
  </si>
  <si>
    <t>Anaquel aereo en acero inoxidable</t>
  </si>
  <si>
    <t>En cumplimiento a la Norma de Bioseguridad Nº 37552 -S, mobiliario requerido en los Centros de Salud y servicios para el resguardo de material esteril y limpio e instrumental quirurgico, que se utiliza en la atencion de los pacientes, el no contar con mobilliario en buenas condiciones no permite asegurar que el equipo almacenado cuente con las condiciones seguras. De no contar con mobiliario de este tiipo no es posible asegurar la esterilidad del equipo a utilizar e incumplimiento de la Norma.</t>
  </si>
  <si>
    <t>Arco en C</t>
  </si>
  <si>
    <t>Debido a su antigëdad, a partir de diciembre del 2022, fábrica no dará soporte a los arcos en C de la marca Siemens modelo Arcadis Orbic. Esto hace imposible cumplir con los requerimientos de mantenimiento preventivo y correctivo establecidos por el Ministerio de Salud, de conformidad con el Decreto 24037-S Reglamento Sobre Protección Contra Radiaciones Ionizantes.Estos 2 arcos ingresaron con la puesta en marcha del hospital en el año 2013, de hecho a nivel de sistema se puede observar que en una  de las columnas presenta como fecha de inicio de la amortización el 25/11/2013.
La vida útil promedio de este tipo de equipos que emiten radiaciones ionizantes puede oscilar entre los 7 a 10 años, dependiendo del uso.</t>
  </si>
  <si>
    <t>Aspirador grado medico portatil</t>
  </si>
  <si>
    <t>Equipo requerido como complemento  del carro de paro para la atencion de emergencias en un servicio de salud, al extraer las secresiones de la via aerea  este permite una mejor visualizacion para la intubacion, el no contar con el equipo limita la supervivencia del paciente y traslado a otro Centro para atender la necesidad.</t>
  </si>
  <si>
    <t>Banco metal giratorio con rodines</t>
  </si>
  <si>
    <t>Mobiliario utilizado para que los funcionarios se puedan sentar o utilizar de soporte de los miembros inferiores a la hora de realizar los procedimientos, lo que vendria disminuir el riesgo de lesiones o incapacidades por posturas no adecudas. El no contar con el mobiliario generaria riesgo de incapacidades y secuales en los funcionarios por posiciones no adecuadas.</t>
  </si>
  <si>
    <t>Báscula Electronica</t>
  </si>
  <si>
    <t>Se requiere de una balanza ya que, como parte del tamizaje nutricional de los usuarios, es necesario tomar el peso y la talla, esto para garantizar la adecuada prescripción de los medicamentos
En la Justificación: Se requiere de una balanza ya que, como parte del tamizaje nutricional de los usuarios, es necesario tomar el peso y la talla, esto para garantizar la adecuada prescripción de los medicamentos. Es necesario contar con el peso de los usuarios, ya que una gran parte de los medicamentos la dosis a colocar se relaciona con el peso de la persona, por tal motivo, esto es una medica esncial que se debe tomar para el manejo y segurdiad de los usuarios. 
  Desventajas  de no contar con este equipo: actualmente la medición del peso y la talla de los usuarios esta comprometida ya que los equipos utilizados no son confiables, lo que puedo provocar un riesgo en la dosificación de los medicamentos.
Costos y Precios: Se adjunta datos suministrados por equipo medico
Guía de Reemplazo: Se adjunta guias de reemplaza enviadas por equipo medico</t>
  </si>
  <si>
    <t xml:space="preserve">Equipo requerido para medicion de peso y talla para los pacientes que son valorados en prequirurgico, esto con el fin de brindar un servicio de calidad evitando errores en el tratamiento  del usuario por ejemplo, una falla en la medicion de peso y talla puede generar reproceso a la hora de considerar la dosificacion y por lo tanto generar un fallo en el tratamiento. y medicacion. Se cuenta con una sin embargo esta deteriorada y oxidada, por lo que es necesaria la sustitucion y de acuerdo a Norma de Bioseguridad no se deben tener mobiliario oxidado,  Adicionalmente por norma de habilitacion es requerida para la habilitacion del servicio. En caso de no contar con el equipo o estar en mal estado se tiene el riesgo de no habilitacion y datos no exactos de la bascula. </t>
  </si>
  <si>
    <t>Biombo metalico rodable</t>
  </si>
  <si>
    <t>Los biombos con que cuenta actualmente el servicio son insuficientes, por lo que se requiere adquirir 2 más para colocarlos en la unidad de cirugía ambulatoria. Con la finalidad de garantizar la privacidad de los usuarios
En la Justificación: Los biombos con que cuenta actualmente el servicio son insuficientes, por lo que se requiere adquirir 2 más para colocarlos en la unidad de cirugía ambulatoria. Con la finalidad de garantizar la privacidad de los usuarios
  Desventajas  de no contar con este equipo: actualmente no se puede mantener la privacidad de los usuarios ya que solo se cuenta con 1 biombo en mal estado, el cual debe ser reemplazado de inmediato ya que el material es de tela no lavable lo que puede generar la acumulación de microorganismos
Costos y Precios: Se adjunta datos suministrados por equipo medico
Guía de Reemplazo: Se adjunta guias de reemplaza enviadas por equipo medico</t>
  </si>
  <si>
    <t>Los biombos con que cuenta actualmente el servicio son insuficientes, por lo que se requiere adquirir 2 más para colocarlos en la unidad de cirugía ambulatoria. Con la finalidad de garantizar la privacidad de los usuarios
En la Justificación: Los biombos con que cuenta actualmente el servicio son insuficientes, por lo que se requiere adquirir 2 más para colocarlos en la unidad de cirugía ambulatoria. Con la finalidad de garantizar la privacidad de los usuarios
 Se requiere un biombo adicional al se cuenta actualmente el servicio ya que el mismo es insuficiente, se colocará en la unidad de cirugía ambulatoria. Con la finalidad de garantizar la privacidad de los usuarios. Desventajas  de no contar con este equipo: actualmente no se puede mantener la privacidad de los usuarios ya que solo se cuenta con 1 biombo en mal estado, el cual debe ser reemplazado de inmediato ya que el material es de tela no lavable lo que puede generar la acumulación de microorganismos. (Este biombo se solicitó por reemplazo)</t>
  </si>
  <si>
    <t>Camas Hospitalarias</t>
  </si>
  <si>
    <t>Al ser un servicio de hospitalario es necesario contar con camas funcionales para la atención de los usuarios, que por sus lesiones deben reposar en ellas por largas jornadas, si estas no se encuentran en buen estado se aumentan los riesgos de accidentes o lesiones.</t>
  </si>
  <si>
    <t>Camilla de exploración</t>
  </si>
  <si>
    <t>Camillas requeridas para la habilitacion de los consultorios por parte del Ministerio de Salud, el no contar con estas camillas o en mal estado, se presenta riesgo de no habilitacion por parte del ente rector, lo que generaria que nuestros pacientes se deban desplazar a otros centros para recibir la atencion, con el aumento de los costos en viaticos e incapacidades y por ende se afectaria la imagen.</t>
  </si>
  <si>
    <t>Camilla de transporte de pacientes multiposición</t>
  </si>
  <si>
    <t>Equipo existente utilizado para acostar los pacientes con lesiones que asi lo requieren, actualmente se cuenta con un equipo que no permite realizar posiciones y es de altura fija, lo que pone en riesgo al pacientes y funcionarios cuando se debe realizar  transferencias, por lo que es necesario realizar la sustitucion. Esta permite birindar mayor comfort al paciente y disminuir riesgo de agravacion de una lesion al permitar realizar diferentes posiciones. El no contar con esta genera un riesgo de accidente sobre el paciente y funcionario durante las transferencias, con la secuelas de reagravacion de lesiones y aumento de incapacidades.</t>
  </si>
  <si>
    <t>Camilla de trasporte multiposicion con motor</t>
  </si>
  <si>
    <t>Equipo existente utilizado en el servicio de consulta externa por los asistente de servicios de salud asignados a transportes, los cuales deben trasladar los pacientes acostados y con lesiones medulares desde esa area hasta consulta externa a citas por rampas con elevaciones importantes que requieren de una camilla con motor. .Las existente presentarn fallas constantes ya cumplieron la vida y de acuerdo informe de equipo medico se deben sustituir. El no contar con camillas con motor para realizar estos desplazamientos pone en riesgo al paciente con movilizacion limita y al funcionario dado que una falla puede generar un accidente con secuelas para el paciente y funcionario. Afectando la imagen y la experiencia del paciente durante la atencion.</t>
  </si>
  <si>
    <t>Carrito para yesos</t>
  </si>
  <si>
    <t xml:space="preserve">Se requiere de este equipo para el área de yesos para el transporte de materiales utilizados para inmovilizaciones,  de esta sala o otros lugares de la unidad.   Los que se tienen actualmente están en pésimas condiciones.. Este requerimiento fue aprobado originalmente en el PAC 2020, pero debido a un tema de priorización de necesidades no se puedo adquirir debido a la redistrucción de recursos económicos en la institución producto de la Pandemis COVID 19
según licitaciones por consumo según demanda 2020LA-000031-0001000001 y Proceso "adquisición de equipos médicos de mediana complejidad según demanda"
</t>
  </si>
  <si>
    <t xml:space="preserve">Este requerimiento fue aprobado originalmente en el PAC 2020, pero debido a un tema de priorización de necesidades, no se puedo adquirir debido a la redistribucción de recursos económicos en la institución producto de la Pandemia COVID-19.Incluido dentro de Licitación por demanda 2020LA-000031-0001000001
 La palangana de yesos es un insumo indispensable para el adecuado ajuste y colocación del yeso, así como posterior limpieza de las áreas de trabajo en la colocación del yeso y la actual, no tiene posibilidades de reparación.
 La palangana de yesos actual está en mal estado y esto podría traer problemas en la operativa y atrasos en la colocación de los yesos a los pacientes e incluso, una mala colocación 
 Es un alto riesgo, ya que de no contar con el bien puede se puede generar una mala colocación del yeso repercutiendo en la evolución del paciente de manera no favorable. 
Riesgos de no contar con el bien o servicio:
De no contar con una palangana de yesos, se podría generar una mala colocación de los yesos de los pacientes, esto podría afectar la evolución clínica de los pacientes y mala reparación de fracturas o lesiones asociadas a mala colocación de los yesos.   
</t>
  </si>
  <si>
    <t>Carro de curaciones en plastico ABS</t>
  </si>
  <si>
    <t xml:space="preserve">Mobiliario requerido para colocar el campo esteril e insumos para la realizacion de los procedimientos de enfermeria de manera segura a los pacientes, asegurando con esto la realizacion de un procedimiento seguro, el no contar con este mobiliario no permite el cumplimiento de la tecnica aseptica, generando con esto riesgo de infeccion, aumento en los costos por incapacidades y aumento en el tiempo de recuperacion. </t>
  </si>
  <si>
    <t>Carro de Paro (Emergencia</t>
  </si>
  <si>
    <t>Carro requerido por Habilitacion del Ministerio de Salud, para la atencion de paro cardiorespiratorio en los pacientes que reciben los servicios de salud, el contar con el carro mejora la supervivencia durante una emergencia, en caso de no contar con el carro limita el riesgo de sobrevivencia de un paciente, no habilitacion del servcicio y por ende la afectacion de la imagen como prestatarios de servcios de salud.</t>
  </si>
  <si>
    <t>Central de Monitoreo</t>
  </si>
  <si>
    <t>Mantener bajo monitorización de las constantes vitales a los pacientes con el fin de detectar de forma oportuna cambios o alteraciones para generar acciones tempranas que garanticen una atención segura y de calidad, el contar con un equipo que centralice la monitorización le permite al personal clínico el seguimiento y observación continua del personal a su cuidado, si tener que desplazarse o mantenerse al pie de cama del usuario.</t>
  </si>
  <si>
    <t>Contenedor para ropa sucia 114 litros con tapa</t>
  </si>
  <si>
    <t>Contenedor requerido para el Almacenamiento de ropa sucia que se utiliza en la atencion de los pacientes en cumplimiento a la Norma de Bioseguridad Nº 37552 -S,requeridos por parte del Ministerio de Salud, por lo que el no contar con estos contenedores generaria que se deba colocar la ropa sucia en el suelo con todo el riesgo de contaminacion cruzada, no habilitacion por parte del ente rector.</t>
  </si>
  <si>
    <t xml:space="preserve"> Se solicita la compra de 2 hampers  para la unidad para complementar  con los existentes para el almacenamiento de la ropa sucia,  al solicitar dos unidades más se podrá generar un cambio más continuo, que permita tener menos tiempo  ese material en la unidad,  evitando el riesgo de diseminación de agentes bio infecciosos. según licitaciones por consumo según demanda 2020LA-000031-0001000001 y Proceso "adquisición de equipos médicos de mediana complejidad según demanda"a"</t>
  </si>
  <si>
    <t xml:space="preserve">Dermatomo </t>
  </si>
  <si>
    <t xml:space="preserve">Solicitado por cirugía reconstructiva
En la Justificación: Debido a la cantidad de cirugías donde s eralizan injertos a nivel institucional, es necesario disponer de cuatro dermatomos. Actualmente, se cuenta únicamente con un equipo disponible para ser utii}lizado, lo que implica que únicamente se puede programar un caso de injerto poir bloque quirúrgico, ya que con cada uso es necesario esterilizar el equipo para la siguiente cirutgía. Definitvamente, es necesario disponer de más dematomos, ya que es se requiere dar el servicio de forma adecuada a los usuarios, y poder programar más casos en un mismo día, con el fin de resolver quirúrgicamente la lesión que presenta el usuario, así como evitar las listas de espera por disponibilidad de equipo en el servicio. 
  Desventajas  de no contar con este equipo : actualmente se cuenta con 1 dermatomos activo, los mismos no dan abasto con la demanda ya que constantemente están en reparación o en mantenimiento, lo que genera que la lista de espera para injertos de piel aumente, y la capacidad que tiene la institución de generar un tratamiento definitivo y adecuado se ve reducida, aumentando los costos para la red y pone en riesgo la evolución adecuado de los usuarios.
Costos y Precios: Se adjunta datos suministrados por equipo medico
</t>
  </si>
  <si>
    <t xml:space="preserve">Desfibrilador </t>
  </si>
  <si>
    <t>Se incluyo como recambio para el 2022, en las guías de reemplazo enviada por equipo médico el 27 de nov de 2020
En la Justificación: Se incluyo como recambio para el 2022, en las guías de reemplazo enviada por equipo médico el 27 de nov de 2020, este equipo se debe cambiar de forma inmediata ya que el proveedor lo descontinuo y no se tiene repuestos disponibles en el mercado. 
  Desventajas  de no contar con este equipo: Este equipo es de vital importancia ya que ante una eventual emergencia se requiere para poder salvaguardar la vida de los usuarios
Costos y Precios: Se adjunta datos suministrados por equipo medico
Guía de Reemplazo: Se adjunta guias de reemplaza enviadas por equipo medico</t>
  </si>
  <si>
    <t xml:space="preserve">Necesario para la intervención urgente de paciente en paro cardiorespiratorio, se amerita recambio de equipo actual ver guía de reemplazo. Incluido en proceso 2021 según demanda Equipos de Mediana Complejidad… Equipo Medico cuenta con guia de reemplazo 
El no contar con el equipo, impide el manejo adecuado de las arritmias inestables y paro cardio respiratorio basado en las guías internacionales poniendo en riesgo la vida de nuestros usuarios y la institución  
Existe tanto riesgo reputacional como legal a nivel institucional asi como ponemos en riesgo la vida de nuestros usuarios. </t>
  </si>
  <si>
    <t>Albergue</t>
  </si>
  <si>
    <t xml:space="preserve">Necesario para la intervención urgente de paciente en paro cardiorespiratorio, se amerita recambio de equipo actual ver guía de reemplazo.Incluido en proceso 2021 según demanda Equipos de Mediana Complejidad
El no contar con el equipo, impide el manejo adecuado de las arritmias inestables y paro cardio respiratorio basado en las guías internacionales poniendo en riesgo la vida de nuestros usuarios y la institución  </t>
  </si>
  <si>
    <t>Modelo con 7 años de vida útil, sin embargo, el proveedor indica que sus repuestos ya no están en fabricación. Esto según Oficio RSS-L0-00170-2021: Estudio de sustitución Tecnológica de Equipo Médicos de Consulta Externa de la RSS.</t>
  </si>
  <si>
    <t xml:space="preserve">Electrocardiografo </t>
  </si>
  <si>
    <t>Equipo Diagnostico pared</t>
  </si>
  <si>
    <t>Equipo requerido para la habilitacion de los consultorios por parte del Ministerio de Salud y requerido por el medico para le realizacion del examen fisico, lo que permite un diagnostico y tramiento oportuno, el no contar con el equipo nos pone en riesgo de no habilitacion por el ente rector, toma de decisiones tardias por retraso en el diagnostico, aumento de incpacidades que nos llevarian a afectacion de la imagen y experiencia en la atencion. El Equipo actual que se utiliza es el portatil pero no es lo adecuado... se debe tener uno de pared.</t>
  </si>
  <si>
    <t xml:space="preserve">Equipo requerido para la habilitacion de los consultorios por parte del Ministerio de Salud y requerido por el medico para le realizacion del examen fisico, lo que permite un diagnostico y tramiento oportuno, el no contar con el equipo nos pone en riesgo de no habilitacion por el ente rector, toma de decisiones tardias por retraso en el diagnostico, aumento de incpacidades que nos llevarian a afectacion de la imagen y experiencia en la atencion. </t>
  </si>
  <si>
    <t>Equipo electrónico portátil para signos vitales con oxímetro</t>
  </si>
  <si>
    <t xml:space="preserve">Equipo que permite la toma de los signos vitales a los pacientes durante la valoracion o durante un traslado; los que nos permite un dato inicial de la condicion de manera constante, permitiendo realizar una valoracion integral para una toma de decisiones oportuna,   el no contar con los equipos no permite realizar  la valoracion integral, generando retraso en la toma de decisiones o derivacion, que dependiendo de la sintomatologia seria necesario hasta trasladarlo a un centro de salud más cercano de la RSS o a la CCSS. </t>
  </si>
  <si>
    <t>Equipo Neumático para Isquemia</t>
  </si>
  <si>
    <t>Equipo requerido para la atencion de pacientes que presentan heridas muy sangrantes por cortaduras que pueden poner el riesgo la integridad del paciente, por lo que es necesario para parar el sangrado a la hora de realizar el procedimiento medico, el contar con el equipo permite realizar el procedimientos de manera eficiente y su atencion en el lugar, el no contar con el equipo generaria  no poder brindar la atencion en el sitio, traslado a un centro de la CCSS, retraso en la pronta atencion y por ende la afectacion de la imagen institucional.</t>
  </si>
  <si>
    <t>En la Justificación:  Este equipo Se incluyo como recambio para el 2022, en las guías de reemplazo enviada por equipo médico el 27 de nov de 2020. Para el correcto funcionamiento de los quirofanos se requieren 8 torniquetes en buen estado 1 para cada sala operativa, las guías de reemplazo arrojaron que los torniquetes deben ser cambiados inmediatamente ya que no se cuenta con repuestos en el mercado para poder reparar los daños presentados, por lo que en procesos de compra de PAC 2021 se incluyeron 7, para el PAC 2022 se debe incluir 1 para completar el cambio de los 8 torniquetes. Los torniqueres permiten disminuir el flujo sanguineo en una extremidad, con el fin de dismnuir la pérdidas sanguíneas en el procedimeinto quirúrgico. Además, de que al tener un menor flujo sanguíneo en la zona a operar, permite al cirujano una mejor visualización del área y disminuye los tiempos de cirugía, y con esto los riesgos de una zona expuesta quirúrgicamente. 
  Desventajas  de no contar con este equipo no se podrá trabajar con las 8 salas simultáneamente, ya que únicamente se pueden realizar cirugías de extremidades, de acuerdo al número de torniquetes disponibles. Actualmente por no tener la totalidad de los tornquietes necesarios en buen estado, el servicio se ha visto en la necesidad de adquirir torniquetes descartables,  los cuales tienen un costo alrededo de $90 por  unidad, y son de un solo uso. Con la compra de los torniquetes se dejara de comprar los descartables, además de que los que se van  adquirir son reutilizables. 
Costos y Precios: Se adjunta datos suministrados por equipo medico
Guía de Reemplazo: Se adjunta guias de reemplaza enviadas por equipo medico</t>
  </si>
  <si>
    <t xml:space="preserve">Actualmente la Unidad de Valoración inicial no cuenta con este equipo para poder utilizarlo en procedimientos de cirugía menor o sala de shoque, por lo que el riesgo de una complicación puede acarrear problemas en la resolución del paciente. Este requerimiento fue aprobado originalmente en el PAC 2020, pero debido a un tema de priorización de necesidades no se puedo adquirir debido a la redistrucción de recursos económicos en la institución producto de la Pandemis COVID 19...según licitaciones por consumo según demanda 2020LA-000031-0001000001 y Proceso "adquisición de equipos médicos de mediana complejidad según demanda"
El no contar con el equipo pone en riesgo la calidad de los procedimientos quirurgicos ambulatorios que se realizan ya al no poder realizar isquemia del miembro, se impide una visualización adecuada del campo quirurgico 
</t>
  </si>
  <si>
    <t>Equipo triturador de tejidos oseo</t>
  </si>
  <si>
    <t xml:space="preserve">Este equipo permite moler el tejido óseo de una mejor manera, permitiendo incrementar la producción del banco . Beneficios: al contar con este equipo se podrían procesar de mejor manera los tejidos óseos lo cual repercutiría en una mayor producción, mayor calidad de los tejidos y mejor presenvación de las características biológicas de los tejidos. 
Año	Lapso	Consumo de hueso granulado (g)
2019	Enero - Agosto	171
2020	Marzo-Noviembre	100
2021                   	Marzo	30
el equipo que se posee en este momento para la molienda del hueso es obsoleto, por lo cual la compra del nuevo triturador de hueso es imperativa y de primera necesidad para poder continuar con las labores del banco de tejidos y poder suplir las necesidades de hueso granulado del Hospital del Trauma.
Además de esto y como ya se ha comentado, las demandas de hueso granulado así como la procura de tejidos óseos para procesamiento son azarosas, no se pueden estimar debido a que depende de factores completamente incontrolables y ajenos al manejo del Banco de Tejidos. Por lo cual los datos aquí presentados son meramente reportes del consumo, mas NO responden a estadísticas seguras que permitan proyectar algún consumo estimable de los aloinjertos ni promediar la demanda de los mismos.
Solicito por favor tomar en cuenta esta información porque como se menciona anteriormente, la adquisición de este equipo triturador de hueso es imperativa y necesaria para las labores del banco de tejidos, sin este no se podrá suplir la demanda de los tejidos.
Es importante indicar que el moledor de huesos con el que se cuenta actualmente, como ya lo indicó él es un equipo obsoleto. Es de uso manual, donde se debe de aplicar una fuerza importante para poder moler la pieza de hueso con la que se esta trabajando. Este procedimiento por asepsia y antisepsia debe realizarse dentro de la cámara de flujo laminar, y al ejercer presión en el sobre de la cámara de flujo laminar, se esta produciendo daño sobre la superficie, lo cual puede generar un daño a esta cámara. Y el quedarnos sin cámara de flujo laminar, pues nos impediría poder realizar procesamiento de hueso, tendones o membranas amnióticas. Adicional a esto, la fuerza que se hace para poder literalmente moler el hueso, puede ocasionar una injuria en la persona que esta realizando la actividad. Con la nueva moledora que se esta solicitando, y es eléctrica, ya no se estaría produciendo daño a la cámara, y no se correría el riesgo mencionado para el operador.
Desventajas: al no poseer este equipo se limita la producción del banco, así como el desarrollo del mismo. Además, se afectaría la calidad de los tejidos procesadas.
Costos y Precios;  Se aporta la única cotización que se tiene debido a que no hubo ningún otro comercio o contratista que ofreciera los productos. Este Equipo es solicitado como parte de un proyecto de interés intitucional ya que el Banco de Tejidos es el único a nivel centroamericano
</t>
  </si>
  <si>
    <t>Estante metalico 5 cuerpos en acero inox</t>
  </si>
  <si>
    <t>En cumplimiento a la Norma de Bioseguridad Nº 37552 -S, el mobiliario instalado en un Centro de Salud debe cumplir con caracteristicas de permitir limpieza y desinfeccion y no ser porozo, por lo que es necesario sustituir un mueble de madera que no cuenta con estas caracteristicas, no sustituirlo no permite el cumplimiento de la normativa.</t>
  </si>
  <si>
    <t xml:space="preserve">Estante rodable con niveles para el transporte de ropa limpia con cobertor </t>
  </si>
  <si>
    <t>Estante requerido para el traslado de la ropa limpia que se recibe en contenedores y bolsas cerradas para ser distribuidas en los servicios, por habilitacion y de acuerdo a Norma de Bioseguridad Nº 37552 -S, la ropa limpia y sucia deben trasladar en carros separados de tal manera que prevenga la transmision de microorganismos, el contar con carros separados nos permite el cumplimiento de la normativa y a la vez brindar seguridad en  la atencion a los clientes, el no contar con un carro especifico para el transporte de ropa limpia no permite el cumplilmiento de la Norma de Bioseguridad y riesgo de infecciones cruzadas.</t>
  </si>
  <si>
    <t>Esterilizador a vapor de mesa</t>
  </si>
  <si>
    <t>Equipo requerido para el cumplimiento de la Normativa de Bioseguridad Nº 37552 -S, donde se indica para la esterilizacion del instrumental quirurgico utilizado en los procedimientos realizados a los pacientes donde estos se deben encontrar en adecuadas condiciones, el contar un equipos en buenas condiciones nos asegura el cumplimiento de la normativa y seguridad en la atencion, el no contar con el equipo o en mal estado, generaria reprocesos, incumplimiento de la normativa, no seguridad en la atencion y riesgo de infecciones.</t>
  </si>
  <si>
    <t>Gigante o soporte para solución endovenosa</t>
  </si>
  <si>
    <t xml:space="preserve">Para el restablecimiento de la salud de los usuarios, es necesaria la administración de soluciones intravenosos, para lo cual se requiere de porta sueros en ocasiones los usuarios requieren de más de uno, la cantidad de este mobiliario a razón de la cantidad de camas es justa en este momento. </t>
  </si>
  <si>
    <t>Con la habilitación del  área para administración de medicamentos intravenosos  en cada reposeto se requiere 1 gigante para la administración de los medicamentos. Este requerimiento fue aprobado originalmente en el PAC 2020, pero debido a un tema de priorización de necesidades no se pudo adquirir debido a la redistribución de recursos económicos en la institución producto de la Pandemia COVID 19 Incluido dentro de Licitación por demanda 2020LA-000031-0001000001</t>
  </si>
  <si>
    <t xml:space="preserve">Mobiliario requerido para la colocacion de medicamentos y bombas de infusion, durante la administraccion de tramiento  intravensoso  a los pacientes que se les brinda atencion en los centros de salud, de tal manera que le permite al paciente realizar desplazamientos segun sea requerido, el no contar con el equipo no permite la colocacion de bombas para la administraccion controlada de los medicamentos intravensos y por ende el riesgo a la integridad en caso de no realizarlo controlado. </t>
  </si>
  <si>
    <t>Grúa móvil para pacientes</t>
  </si>
  <si>
    <t>Equipo utilizado para la transferencias de pacientes con secuales de accidentes que presentan una limitacion importante en la movildad, de tal manera que el contar con el equipo permite realiazar las transferencias de una manera segura para el paciente y funcionario, el no contar con el equipo o en buenas condiciones genera la realizacion de  transferencias inseguras, con un riesgo de alguna reagravacion de alguna lesion para el paciente y en el caso de los funcionarios riesgo de lesiones laborales y aumento de incapacidades.</t>
  </si>
  <si>
    <t>Lampara de exploracion</t>
  </si>
  <si>
    <t>Equipo requerido por habilitacion para la atencion de pacientes durante  valoracion, el contar con ilumninacion adecuada permite la atencion y tratamiento oportuno, el no contar con el equipo genera retraso en la atencion, alguna complicacion por el tiempo de resolucion, que impactan en la imagen de la atencion y riesgo de no habilitacion por ministerio de salud.</t>
  </si>
  <si>
    <t>Lamparas cielitica</t>
  </si>
  <si>
    <t>Se incluyo como recambio para el 2022, en las guías de reemplazo enviada por equipo médico el 27 de nov de 2020
En la Justificación: En las guías de reemplazo enviada por equipo médico el 27 de nov de 2020., se solicito recambio de 6 lámparas cieliticas, de las cuales incluyen 3 en PAC de 2022 y se incluirán 3 en el PAC de 2023. Las lámparas cielíticas son  un equipo esencial para sala de operaciones, ya que son  el medio que da la luz en la cirugía, y permite a todo el equipo quirúrgico tener una visualización del área donde se estará realizando la cirugía. 
  Desventajas  de no contar con este equipo no se podra trabajar en los quirófanos donde no se cuenta con lámparas, ya que es esencial para poder contar con la visualización de la zona quriúrgica de forma adecuada. No contar con este insumo, pone en riesgo la integridad tanto del cliente como de los  miembros de la cirugía.
Costos y Precios: Se adjunta datos suministrados por equipo medico
Guía de Reemplazo: Se adjunta guias de reemplaza enviadas por equipo medico</t>
  </si>
  <si>
    <t>Laringoscopio</t>
  </si>
  <si>
    <t>Equipo requerido para la habilitacion por parte del Ministerio de Salud ya que es complemento del carro de paro para la atencion de emergencias, permitiendo una atencion oportuna y segura, en caso de no contar con el equipo se corre el riesgo de no habilitacion del servicio por parte del ministerio de salud, retraso en la atencion de una emergencia poniendo en riesgo la integridad del paciente y por ende la afectacion a la imagen.</t>
  </si>
  <si>
    <t>Lavadoras de Bidé</t>
  </si>
  <si>
    <t>Es necesario contar con las lavadoras de bidé y orinales para la atención de los requerimientos de estos dispositivos a los pacientes hospitalizados que por indicaciones médicas no pueden levantarse de sus camas para ir al baño o por cuantificación de excretas.</t>
  </si>
  <si>
    <t xml:space="preserve">Mallador </t>
  </si>
  <si>
    <t>El mallador para Injerto de Piel es un instrumento quirúrgico diseñado para expandir injertos de piel. Se pueden expandir injertos de hasta 11.5 cm de ancho y cualquier longitud, lo que le permite al cirujano utilizar de manera más eficiente el injerto.
En la Justificación: El mallador para Injerto de Piel es un instrumento quirúrgico diseñado para expandir injertos de piel. Se pueden expandir injertos de hasta 11.5 cm de ancho y cualquier longitud, lo que le permite al cirujano utilizar de manera más eficiente el injerto. Esto permite obetener una zona de piel donadora menor y poder abarcar una zona a injertar mayor, sin necesidad de tomar una parte de injerto muy grande; ya que con el expansor es posible abarcar zonas lesionadas más grandes. El realizar esto, permite disminuir la cantidad de proicedimientos quirúrgicos para poder realizar injertos en usuarios, 
  Desventajas  de no contar con este equipo:  actualmente no se cuenta con un equipo funcional que pueda realizar esta función, lo que provoca que a los usuarios se les deba intervenir en varias ocasiones aumentando el costo del tratamiento y el riesgo de infección de los pacientes
Costos y Precios: Se adjunta datos suministrados por equipo medico
Guía de Reemplazo: Se adjunta guias de reemplaza enviadas por equipo medico</t>
  </si>
  <si>
    <t>Maquina anestesia</t>
  </si>
  <si>
    <t>Se incluyo como recambio para el 2022, en las guías de reemplazo enviada por equipo médico el 27 de nov de 2020+
En la Justificación: Se incluyo como recambio para el 2022, en las guías de reemplazo enviada por equipo médico el 27 de nov de 2020. Para el correcto funcionamiento de los quirofanos se requieren 8 maquinas de anestesia en buen estado, una en cada quirófano. Equipo medico indicó que las 7  máquinas de anestesia evaluadas deben ser cambiadas de forma programada, como parte del resultado de la aplicación de las guías de reemplazo. De acuerdo a este recambio, se incluyó dos máquinas en el PAC de 2021, tres para el PAC de 2022 y  dos se incluirán en el PAC 2023. Es indispensable contar con máquinas de anestesia en buen estado, ya que este es el medio por el cual se le suminsitran medicamentos  anestésicos a los usuraios, así como su monitorización y control del acto anestésico durante el procedimiento quirúrgico. Esto es esencial en la cirugía. 
Desventajas  de no contar con este equipo no se podrá trabajar con las 8 salas simultáneamente. De no contar con los equipos adecuados, en las condiciones adecuadas, se pone en riesgo la vida del usuario al someterlo a una anestesia, sin tener las condiciones óptimas para ser monitorizado  y controlado. Además, del riesgo al que se expone a los médicos anestesiólogos al no darles los insumos e implementos adecuados para que ejerzan su labor.
Costos y Precios: Se adjunta datos suministrados por equipo medico
Guía de Reemplazo: Se adjunta guias de reemplaza enviadas por equipo medico</t>
  </si>
  <si>
    <t>Mesa de mayo</t>
  </si>
  <si>
    <t>Equipo requerido para el cumplimiento de la Normativa de Bioseguridad Nº 37552 -S, que permite la colocacion del  instrumental quirurgico a la hora de realizar los procedimientos de cirugia menor, asegurando la tecnica adecuada del procedimiento, el no contar con la mesa en buenas condiciones incumplel la normativa y a la vez no permite realizar el procedimiento de forma segura lo que genera riesgo de infeccion, baja resolucion y aumento de incapacidad.</t>
  </si>
  <si>
    <t>Mesa quirúrgica de ortopedia y accesorios</t>
  </si>
  <si>
    <t>Se incluyo como recambio para el 2022, en las guías de reemplazo enviada por equipo médico el 27 de nov de 2020
En la Justificación: Se incluyo como recambio para el 2022, en las guías de reemplazo enviada por equipo médico el 27 de nov de 2020. Para el correcto funcionamiento de los quirofanos se requieren 8 mesas quirírgicas en buen estado, una por cada quirófano. Equipo medico indico que las 6 mesas quirúrgicas adquiridas con el proyecto original deben ser cambiadas en su totalidad para el 2022, por lo que se programo su reemplazo de forma paulatina y para el 2022 se cambiaran 2 mesas.  Se requiere el recambio ya que las actuales, por el uso constante, han sufrido desgaste, presentan fallo constantemente, y deben estarse reparando. Poder hacer el recambio de las mismas, permite continuar con la operativa diaria en el servicio, trabajando en ocho quirófanos de forma simultánea . 
Desventajas  de no contar con este equipo no se podrá trabajar con las 8 salas simultáneamente, ya que las mesas quirúrgicas son un insumo escencial para poder realizar cirugías. Es la zona donde se posiciona al cliente para poder realizarle el procedimiento q uirúrgico. De no contar con mesas funcionales, no se pueden realizar cirugías.
Costos y Precios: Se adjunta datos suministrados por equipo medico
Guía de Reemplazo: Se adjunta guias de reemplaza enviadas por equipo medico</t>
  </si>
  <si>
    <t>Mesas puente</t>
  </si>
  <si>
    <t>Debido al perfil de lesiones que nuestros usuarios presentan, en donde en su gran mayoria compromente una o varias extremidades, el paciente debe comer en su cama con asistencia de una mesa puente. Ya que no existen áreas como comedores para los pacientes.</t>
  </si>
  <si>
    <t>Monitor de signos vitales</t>
  </si>
  <si>
    <t>Es necesario  mantener un adecuado monitoreo de signos vitales de los pacientes para valorar su condición actual ya que estos se presentan con enfermedades cronicas o pueden tener complicaciones secundarias a los procediemientos o patologias agudas 
El no contar con el equipo nos lleva a tomar decisciones no basadas en parametros objetivos lo cual puede inducir a errores que pueden tener un efecto deleterio en la salud de nuestros usuarios.</t>
  </si>
  <si>
    <t>Mantener bajo monitorización de las constantes vitales a los pacientes con el fin de dectectar de forma oportuna cambios o alteraciones para generar acciones tempranas que garanticen una atención segura y de calidad.</t>
  </si>
  <si>
    <t>Se incluyo como recambio para el 2022, en las guías de reemplazo enviada por equipo médico el 27 de nov de 2020
En la Justificación: Se incluyo como recambio para el 2022, en las guías de reemplazo enviada por equipo médico el 27 de nov de 2020. En la guías de reemplazo indicadas por Equipo Médico, se indica que se requiere el reeecambio de forma inmediata, ya que actualmente, son equipos descontinuados y no se cuenta con repuestos ante el fallo del equipo. Los monitores son escenciales, para vigilancia adecuada de los signos del usuario, lo cual permite detectar situaciones de riesto y que deba ser manejadas medicamente. Da orientación sobre la recuperación de los usuarios , así como el estado y condición clínica del cliente tanto antes como despues de la cirugía.
  Desventajas  de no contar con este equipo, no permite dar un seguimientos clínico del cliente adecuado al no tenerlo monitorizado, lo cual no permite preveer o controlar situaciones clínicas de forma adecuada y oportuna.
Costos y Precios: Se adjunta datos suministrados por equipo medico
Guía de Reemplazo: Se adjunta guias de reemplaza enviadas por equipo medico</t>
  </si>
  <si>
    <t>Equipo requerido por habilitacion para el control de los signos vitales a los pacientes durante la atencion de salud, de tal manera que el contar con el equipo nos permite tener un diagnostico oportuno y preciso de la condicion del paciente, el no contar con el equipo generaria un retraso en la atencion, riesgo de no habiitacion por el ente rector y reproceso en la continuidad de la atencion.</t>
  </si>
  <si>
    <t xml:space="preserve">Ya no hay disponibilidad de repuestos. Esto según Oficio RSS-L0-00170-2021: Estudio de sustitución Tecnológica de Equipor Médicos de Consulta Externa de la RSS.
Monitor de Signos Vitales- Recambio  ₡     3 400 000,00 
 Ventajas de recambio: Se contaría con un monitor de signos vitales nuevo que nos ayudaría para tener un adecuado diagnóstico de los pacientes valorados por la especialidad de Medicina Interna ayudando a un adecuado diagnóstico. Si  
Continuar con el equipo actual   Equipo en mal estado, no se puede reparar pues no hay refacciones por el distribuidor.  No
No contar con el bien   No se podrían realizar algunas valoraciones de signos vitales lo que podría repercutir en malas valoraciones por errores en la cuantificación de estos, repercutiendo directamente en el diagnóstico.  No
Riesgos de no contar con el bien o servicio:
De no contar con el bien, no se podrían realizar algunas valoraciones de manera adecuada. podrían aumentarse los costos operativos, al suspender cirugías u otros procedimientos, que requieran un monitoreo cercano.
</t>
  </si>
  <si>
    <t>Negatoscopio 1 cuerpo</t>
  </si>
  <si>
    <t xml:space="preserve">Este requerimiento fue aprobado originalmente en el PAC 2020, pero debido a un tema de priorización de necesidades, no se puedo adquirir debido a la redistribucción de recursos económicos en la institución producto de la Pandemia COVID-19. Incluido dentro de Licitación por demanda 2020LA-000033-0001000001
Recambio  ₡ 5 000 550
 El negatoscopio, es un equipo de apoyo diagnóstico necesario para una adecuada visualización de las placas de imágenes de acetato y permite una adecuada interpretación de estos estudios. Si  
Continuar con el equipo actual   Existe un riesgo añadido al continuar con equipo actual, ya que no hay ya mantenimiento para el equipo por obsolescencia de este.   No
No contar con el bien   Es un alto riesgo ya que, de no contar con el bien, se puede generar un mal diagnóstico, lo que podría incurrir en afectación a los clientes y en costos innecesarios.   No
Riesgos de no contar con el bien o servicio:
De no contar con negatoscopio esto podría generar una mala interpretación de los rayos X de acetato, esto podría hacer incurrir al médico en errores diagnósticos por mala interpretación y afectar directamente al paciente.
</t>
  </si>
  <si>
    <t>Otoscopio quirúrgico para ORL  (Cabeza quirúrgica de otoscopio)</t>
  </si>
  <si>
    <t>Para mejor visualización del canal auditivo, sobre todo en casos de seguimiento post operatorio.
Cabeza quirúrgica de otoscopio- Recambio  
 Cabeza quirúrgica de otoscopio es un instrumento especializado para el adecuado diagnóstico 
y visualización del conducto auditivo. La ventaja del recambio es garantizar un equipo en buen estado ya que el actual no cuenta con refacciones.
Continuar con el equipo actual   Equipo en mal estado, no se puede reparar pues no hay refacciones por el distribuidor. 
No contar con el bien   No se podrían realizar algunas valoraciones de propias de la especialidad de ORL lo que podría repercutir en malas valoraciones por errores en el diagnóstico.
Riesgos de no contar con el bien o servicio:
De no contar con el bien, no se podrían realizar algunas valoraciones de manera adecuada. Incluso, podrían aumentarse los costos operativos, al suspender cirugías u otros procedimientos, que requieran una adecuada visualización de la anatomía explorada por ORL.</t>
  </si>
  <si>
    <t>Protector de Bomba de Infusión compatible con RMI</t>
  </si>
  <si>
    <t xml:space="preserve">Este dispositivo nuevo de protección para bombas de infusión permite la administración continua de medicamentos a los pacientes, incluso dentro del conjunto de imágenes por resonancia magnética.
Este dispositivo nuevo de protección para bombas de infusión permite la administración continua de medicamentos a los pacientes, incluso dentro del conjunto de imágenes por resonancia magnética. EL procedimeinto de resonacia magnética, toma aproximadamente 45 minutos, de acuerdo a la zona a estudiar. Actualmente, para poder realizar una sedación en estos procedimiento, y debido a las ondas magnéticas, no es posible ingresar bombas de infusión, ya que las mismas se dañarían por las ondas. Lo que hace el médico anestesiólog es colocar bolos de medicamentos en el suero al usuario, y si pasa el efecto, debe ingresar nueamebnte a la zona de riesgo para colocar más medicamento al usuaro. Esto provoca una exposición para el colaborador a ondas magnéticas, así como un riesgo para el cliente ya que su estudio se puede ver comprometido, al despertarse de la sedación. Al contar con el equipo, permite inducción de la sedación con medicamentos, de una forma más precisa y constante, y segura para el usuario. Se disminuye el tiempo de exposición al no tener, que detener el estudio para colocación de más medicamentos, ya que es continuo. Además, de que se evita el riesgo de exposición a la radiación al personal.
  Desventajas: AL día de hoy no se cuenta con otras alternativas, más que estar deteniendo el estudio, para poder agregar más medicamento de sedación al usuario. De no contar con el equipo, se debería continuar con este método, el cual no es lo más beneficioso ni para el cliente ni para el médico que se expone. 
Costos y Precios: Se adjunta datos suministrados por equipo medico
</t>
  </si>
  <si>
    <t>Sierra corta yeso</t>
  </si>
  <si>
    <t>Equipo requerido en los Centros de Salud para la atencion de pacientes que requiren bivalvar o retirar yeso, el contar con el equipo nos permite una atencion oportuna en el sitio, el no contar con los equipos no generaria retraso en la atencion, riesgo de secuelas y derivacion del paciente a otro Centro, equipos actuales ya cumplieron la vida util por lo que es necesario la sustiticion se tiene criterio de equipo medico.</t>
  </si>
  <si>
    <t>Silla de ruedas Ortopédicas</t>
  </si>
  <si>
    <t>Equipo requerido para el cumplimiento de la Normativa del Ministerio de Salud y para el traslado de pacientes que por su condicion no puede caminar y requieren de una silla para desplazarse, el contar con los equipos permite una atencion segura durante los desplazamientos, no contar con las sillas nos pone en riesgo de no habilitacion, mala imagen ante el cliente al no contar con equipo adecuado para desplazarse y por ende afectacion de la imagen.</t>
  </si>
  <si>
    <t>Centros de Salud</t>
  </si>
  <si>
    <t>Equipo requerido para el cumplimiento de la Normativa del Ministerio de Salud y para el traslado de pacientes que por su condicion no puede caminar y requieren de una silla para desplazarse, el contar con los equipos permite una atencion segura durante los desplazamientos, no contar con las sillas nos pone en riesgo de no habilitacion, mala imagen ante el cliente al no contar con equipo adecuado para desplazarse y por ende afectacion de la imagen. 2018LA-000026-0001000001  partida 4.</t>
  </si>
  <si>
    <t>Debido al perfil de lesiones que nuestros usuarios presentan, en donde en su gran mayoría compromete una o varias extremidades, la movilización por sus propios medios puede ser una actividad difícil , por lo que para evitar lesiones adicionales, riesgo de caídas entre otras es necesario el uso de silla que le s permitan movilizarse.</t>
  </si>
  <si>
    <t>Silla de ruedas Standard</t>
  </si>
  <si>
    <t>Debido al perfil de lesiones que nuestros usuarios presentan, en donde en su gran mayoría compromete una o varias extremidades, la movilización por sus propios medios puede ser una actividad difícil , por lo que para evitar lesiones adicionales, riesgo de caídas entre otras es necesario el uso de silla que les permitan movilizarse.</t>
  </si>
  <si>
    <t>Silla para consultorio de Otorrinolaringología</t>
  </si>
  <si>
    <t xml:space="preserve">No hay disponibilidad de repuestos, se solicita recambio. Esto según Oficio RSS-L0-00170-2021: Estudio de sustitución Tecnológica de Equipor Médicos de Consulta Externa de la RSS.Como ventajas, contar con el bien permite una una adecuada exploración de los pacientes de esta especialidad, ya    que esta silla tiene una posición y altura determinada, óptima para este tipo de exploraciones, repercutiendo esto en un adecuado diagnóstico. Como desventajas dificultad para realizar un adecuado diagnóstico, debido a la posición incorrecta que adopta el paciente.
Equipo en mal estado no se puede reparar pues no hay refacciones por el distribuidor. 
No se podrían realizar algunas valoraciones de ORL por que esta silla cuenta con una posición especial para estas exploraciones, repercutiendo directamente en el diagnóstico.
</t>
  </si>
  <si>
    <t>Sillas de baño</t>
  </si>
  <si>
    <t xml:space="preserve">Para asistencia en baño de paciente en postoperatorio que se alberga por motivos de traslado, Es necesaria ya que hay pacientes que requiere asitencia para los baños ya que por sus lesiones ocupan apoyo adicional con el fin de que no se presenten caidas y lesiones secundarias a estas.
Exponemos a los usuarios a caidas y lesiones que enlentecen el proceso de recuperación además el riesgo de implicaciones legales para la institución como por ejemplo una responsabilidad civil </t>
  </si>
  <si>
    <t xml:space="preserve">Sillas de ruedas Ortopedica bariátrica </t>
  </si>
  <si>
    <t>Sillón reclinable</t>
  </si>
  <si>
    <t>Para el adecuado funcionamiento de la unidad de cirugía ambulatoria se requiere adquirir 3 sillones reclinables de extra
En la Justificación: Para el adecuado funcionamiento de la unidad de cirugía ambulatoria se requiere adquirir 3 sillones reclinables de extra. Como medida de mitigación ante la pandemia del COVID 19 se aumentó la programación de los casos de forma ambulatoria lo que ha ayudado a que el hospital tenga una mayor disponibilidad de camas, para poder solventar esta necesidad de forma adecuada se requiere adquirir 3 sillones reclinables más ya que el aumento de pacientes ha crecido considerablemente.
  Desventajas  de no contar con este equipo: es que la dinámica y fluidez de la atención en la unidad de cirugía ambulatoria disminuye ya que no se cuenta con sillones donde sentar cómodamente al usuario, lo que provoca que se coloquen en sillas de rueda, sillas de oficina las cuales no son adecuadas para el confort y la seguridad de nuestros clientes
Costos y Precios: Se adjunta datos suministrados por equipo medico
Guía de Reemplazo: Se adjunta guias de reemplaza enviadas por equipo medico</t>
  </si>
  <si>
    <t xml:space="preserve">Ultracongelador 477 </t>
  </si>
  <si>
    <t>En la Justificación; Se requiere este equipo para utilizarlo cuando se realicen los mantenimientos preventivos del ultracongelado actual, ya que sin este equipo no se puede garantizar la viabilidad e integridad de los tejidos. Beneficios: al contrar con otro ultracongelador se respalda con mayor segruidad el invcentario actual de tejidos del Banco que asciende a más de 100 millones de colones, además, al contar con más espacio de almacenamiento se podría incremetar la producción de tejidos así como aumentar el número de donaciones, que se ven limitados por el espacio al no poder almacenar gran cantidad en las óptimas condiciones que se requieren.
 Desventajas: al no contar con este ultracongelador nos arriesgamos a que el que se tiene ahora falle en cualquier momento y se pierdan más de 100 millones de colones en tejidos producidos por el banco e importados desde EEUU que serán utilizados en trasplantes para pacientes, además, sin este equipo no se puede incrementar la capacidad del banco lo cual limitaría su desarrollo.
Costos y Precios; Se aporta la única cotización que se tiene debido a que no hubo ningún otro comercio o contratista que ofreciera los productos. Este Equipo es solicitado como parte de un proyecto de interés intitucional ya que el Banco de Tejidos es el único a nivel centroamericano</t>
  </si>
  <si>
    <t xml:space="preserve">Ultrasonidos para bloqueo regional </t>
  </si>
  <si>
    <t xml:space="preserve">Debido al apoyo que se ofrece en hospitalización para bloqueos, curaciones en quemados adicional a el uso para sala de operaciones la necesidad de ultrasonidos ha ido en aumento por lo que se requieren 2 ultrasonidos más para abastecer esta necesidad.
En la Justificación:  En la actualidad se cuenta con cinco ultrasonidos, sin embargo, se cuenta con ocho quirófanos, así como el servicio que se da en hospitalización donde se realizan bloqueos anestésicos a usuarios hospitalizados. Como medida cotnigente con la actual pandemia, y  conforme avanza la tecnología y los conocimientos, se ha buscado someter al usuario a menos anestesias generales y buscar realizar anestesias regionales. Además, de que no solo se realizan los bloqueos de extremidades para el acto anestésico, también se realizan como medida para manejo del dolor. Al tener ocho quirófanos, además de los procedimientos en hospitalización, la cantidad de ultrasonidos disponibles no da  abasto para la dinámica del servicio. Además, los equipos con los que se cuentan, ya tienen seis años, y el constante uso hace que los equipos se vayan deteriorando. Actualmente, los disponibles son de mejor tecnología, lo cual permite una mejor precisión a los usuarios.
  Desventajas  de no contar con la cantidad de equipos necesarios, produce retrasos en el incio de las cirugías, ya que al estar los equipos ocupados, se debe esperar a que haya uno disponible, para que el médico anestesiólogo pueda realizar los bloqueos. Esto afecta directamente, la dinámica del servicio, y el uso de tiempo quirófano en los indicadores, produciendo que se tengan que programar menos cirugías, para evitar posibles suspensiones debido a atrasos. Además, hay que tomar en cuenta que cuando se traslada un equipo de ultrasonido al servicio de hospitalización para procedimientos, deja al lservicio quirúrgico con únicmaente 4 ultrasonidos para dar atención a ocho quirófanos lo cual se vuelve insuficiente.
Costos y Precios: Se adjunta datos suministrados por equipo medico
</t>
  </si>
  <si>
    <t>Ventiladores Mecánicos</t>
  </si>
  <si>
    <t>El soporte ventilatorio oportuno en los pacientes politraumatizados constituye una medida de suma importancia  para  el abordaje de las diferentes necesidades vitales de los usuarios en estado crítico. Si no se cuenta con este equipo no se puede mantener con vida a los pacientes críticos o en su defecto no proveerles de la cantidad de oxígenos necesario y esto puede generar lesiones irreversibles y dejar secuelas que les limiten su integración a la sociedad.</t>
  </si>
  <si>
    <t xml:space="preserve">Vitrina de pie con rodines </t>
  </si>
  <si>
    <t xml:space="preserve">En cumplimiento a la Norma de Bioseguridad Nº 37552 -S, es necesario la dotacion de estas vitrinas para asegurar el resguardo y almacenamiento de instrumental esteril, insumos y ropa limpia,  requerido para atencion de los pacientes, permitiendo brindar seguridad en la atencion, el no contar con este mobiliario no es posible asegurar la esterilidad en el instrumental y por ende riesgo de infecciones e incumplimiento de la normativa. </t>
  </si>
  <si>
    <t>Refrigeradora de 9 pies cubicos</t>
  </si>
  <si>
    <t>Equipo requerido para el cumplimieno de la Normativa de Salud( Norma Nacional de Vacunacion), en cuanto al cumplimiento de la cadena de frio, equipo existente no cumple con las dimensiones requeridas por la normativa, por lo que es necesaria la sustitucion, el no contar con el equipo nos genera riesgo de incumplimiento de no habilitacion por parte del ministeirio de salud.</t>
  </si>
  <si>
    <t>Ropería-CEDINS</t>
  </si>
  <si>
    <t>Servicio para la reparación de ropa de uso hospitalario del Grupo INS</t>
  </si>
  <si>
    <t>Reparar ropa hospitalaria utilizada por los pacientes amparados por los seguros que administra el Instituto Nacional de Seguros y por el personal médico y de salud a cargo de su atención con el fin procurar el máximo aprovechamiento de las diferentes prendas utilizadas. En anexo (memoria de cálculo), se puede visualizar la cantidad de prendas en existencias generadas del periodo 2016 al 2020, adicionalmente la cantidad de prendas estimadas que se estarían generando en los años 2021 y 2022 considerando un promedio de 60 prendas mensuales que requieren algún tipo de reparación, para un total de 3692 prendas. 
Además, se puede observar el costo-beneficio de reparar las prendas generadas del 2016-2020 versus el costo de comprar dichas prendas nuevas bajo el contrato de adquisición vigente, teniendo como resultado un ahorro de ₡12.610.180.72</t>
  </si>
  <si>
    <t>Febrero</t>
  </si>
  <si>
    <t xml:space="preserve">Logística y Regencia Cadena de Abastecimiento </t>
  </si>
  <si>
    <t xml:space="preserve">Servicios de laboratorio para verificación de calidad de productos médicos de compra masiva </t>
  </si>
  <si>
    <t>Verificar las calidades de eficacia, seguridad y funcionabilidad de los productos de interés sanitario que se adquieren en el CEDINS para abastecer a la RSS
La continuidad de este Contrato, permitirá  verificar la calidad de los medicamentos que adquiere el CEDINS a fin de  garantizar la eficacia, pureza, seguridad e identidad de los medicamentos que se despachan a los usuarios de los seguros que administra el Instituto Nacional de Seguros. Para este proceso, se adjunta memoria de cálculo según detalle de costos facilitado por la Universidad de Costa Rica, el cual contempla las pruebas a realizar según forma farmacéutica, su costo, número estimado de estudios a realizar, así como los costos totales. 
El convenio con la Universidad de Costa Rica es la mejor forma de alcanzar la debida satisfacción del interés general, o de evitar daños o lesiones a los intereses públicos.
Número de contrato: A18135E
Número de contrato SIFA: 480004233
Fecha de vencimiento:13 Setiembre 2022</t>
  </si>
  <si>
    <t>Aseo-CSADM</t>
  </si>
  <si>
    <t>Servicios de mantenimiento primario de aseo, limpieza y desinfección integral en las instalaciones de la Red de Servicios de Salud, bajo la modalidad de entrega según demanda</t>
  </si>
  <si>
    <t>La presente necesidad se desprende del objetivo de contar con el servicio integral de aseo, limpieza y desinfección de las instalaciones de la Red de Servicios de Salud, ya que no se cuenta con personal de planilla para la atención de este requerimiento y así poder ofrecer áreas adecuadas de trabajo y atención para todos los colaboradores, clientes internos y externos del I.N.S, de manera que las instalaciones cumplan las más estrictas normas de limpieza, orden y aseo, cumpliendo  así con la legislación vigente en materia de salud pública</t>
  </si>
  <si>
    <t>Mant. Equipo Médico</t>
  </si>
  <si>
    <t>Servicio técnico según demanda para Inyectores de Medio de contraste marca MEDRAD</t>
  </si>
  <si>
    <t>Mantener en condiciones óptimas de funcionamiento los equipos, garantizando sus prestación de servicios a la Unidad Usuaria. Este contrato vendría a sustituir la licitación 2017CD-000193-INS-RSS, la cual cumple su última prórroga. Se solicita un monto anual de 24 000 000 colones para que el mismo funja como tope máximo anual, en la sumatoria total de mano de obra y repuestos, al ser el mismo un contrato según consumo que permita incorporar nuevos equipos, ya sea por compras ordinarias o por los proyectos de construcción de nuevos Centros médicos, como en este caso que se adquirirá un inyector de medio de contraste para el Resonador Magnético del CSR Alajuela.</t>
  </si>
  <si>
    <t>Servicio técnico según demanda para Camas y camillas marca HILLROM</t>
  </si>
  <si>
    <t>Mantener en condiciones óptimas de funcionamiento los equipos, garantizando sus prestación de servicios a la Unidad Usuaria. Este contrato vendría a sustituir la licitación 2017CD-000185-INS-RSS, la cual cumple su última prórroga. Se solicita un monto anual de 24 000 000 colones para que el mismo funja como tope máximo anual, en la sumatoria total de mano de obra y repuestos, al ser el mismo un contrato según consumo que permita incorporar nuevos equipos, ya sea por compras ordinarias o por los proyectos de construcción de nuevos Centros médicos, como en este caso que se adquirirán una serie de camillas de transporte para el CSR Ciudad Quesada.</t>
  </si>
  <si>
    <t>Servicio técnico según demanda para Equipos de Rehabilitación Marca ENRAF</t>
  </si>
  <si>
    <t>Mantener en condiciones óptimas de funcionamiento los equipos, garantizando sus prestación de servicios a la Unidad Usuaria. Tope  de licitación abreviada.</t>
  </si>
  <si>
    <t>Diciembre</t>
  </si>
  <si>
    <t xml:space="preserve">Servicio técnico según demanda para Equipos de mediana Complejidad Marca Berchtold, KARL SOTRZ, ARJO HUNTLEINGH, MDH, HUVITZ, FLIR, BELMONT y EDAN  </t>
  </si>
  <si>
    <t>Mantener en condiciones óptimas de funcionamiento los equipos, garantizando sus prestación de servicios a la Unidad Usuaria. Tope de licitación abreviada.</t>
  </si>
  <si>
    <t>Servicio de adquisición de repuestos según demanda para equipos de baja complejidad adquiridos en licitación 2020LA-000033-0001000001</t>
  </si>
  <si>
    <t xml:space="preserve">Mantener en condiciones óptimas de funcionamiento los equipos, garantizando sus prestación de servicios a la Unidad Usuaria. </t>
  </si>
  <si>
    <t>Ingeniería y Mantenimiento (Mantenimiento Hospitalario HDT y Complejo)</t>
  </si>
  <si>
    <t>Contrato suministro de reactivos para clorimetro</t>
  </si>
  <si>
    <t>Contrato de suministro de reactivos para clorimetro con el fin de poder realizar las mediciones semanales que realizan en los tanques de almacenamiento y salidas del sistema en distintos puntos del Hospital y Complejo de Salud. El no correcto control del cloro disuelto en el agua potable tanto en los tanques de almacenamiento como en tuberías del sistema de agua potable puede incurrir en el incumplimiento en la Normativa de Habilitación Hospitalaria.</t>
  </si>
  <si>
    <t xml:space="preserve">Ingeniería-Mantenimiento General </t>
  </si>
  <si>
    <t>Calentadores de agua</t>
  </si>
  <si>
    <t>Se requiere reemplazar los calentadores existentes en los CSR, ya que en la mayoría son equipos viejos que ya han cumplido su vida útil</t>
  </si>
  <si>
    <t>Compra de Herramientas especiales y de taller</t>
  </si>
  <si>
    <t>Para brindar la atención de órdenes de trabajo por parte de los colaboradores de mantenimiento hacia los servicios que lo requiere con el fin de mantener los inmuebles en las mejores condiciones y los servicios operativos, funcionales y en las condiciones correctas de seguridad. No poder ejecutar labores de mantenimiento ni satisfacer las atenciones de órdenes de trabajo solicitados por los distintos servicios para la atención de necesidades operativas.</t>
  </si>
  <si>
    <t xml:space="preserve"> 6 líneas (53 equipos)</t>
  </si>
  <si>
    <t>Actualización sistema BMS AC de Quirófanos HDT</t>
  </si>
  <si>
    <t>Contar con el sistema de monitoreo y control del aire acondicionado de quirófanos trabajando de forma correcta. El riesgo de No contar con el sistema de Aire Acondicionado de los Quirófanos trabajando bajo los estándares de calidad de aire y operativos necesarios para el correcto funcionamiento de los quirófanos y asegurando las condiciones del aire y de ambiente para la seguridad de los usuarios y pacientes.</t>
  </si>
  <si>
    <t>Contrato Servicio de Mantenimiento Sistema de Gas LPG del HDT
SDSERV-00474-2021</t>
  </si>
  <si>
    <t xml:space="preserve">Se desea satisfacer las necesidades de mantenimiento preventivo y correctivo de los sistemas tanto de tuberías del gas LPG del Complejo de la Uruca de la INS-Red de Servicios de Salud, Hospital del Trauma, esto para sus sistemas electromecánicos, como para su infraestructura y los debidos análisis y servicios que complementen el correcto control y operación de dichos sistemas ya antes mencionados. </t>
  </si>
  <si>
    <t>Ingeniería y Mantenimiento</t>
  </si>
  <si>
    <t>Mantenimiento Preventivo y Servicio Técnico de Elevadores del Centro de Salud de Limón y el Complejo Hospitalario</t>
  </si>
  <si>
    <t>Cumplir con los objetivos específicos con relación al tema de la seguridad de empleados y clientes,  brindando mantenimiento al ascensor de INS Salud  y CMR Limón</t>
  </si>
  <si>
    <t>Contrato compra de combustible / diesel para tanques de almacenamiento del HDT y Complejo</t>
  </si>
  <si>
    <t>Contrato de servicio de suministro de combustible / diésel para el HDT y Complejo de Salud, con el fin de suministrar estos insumos los tanques de almacenamiento que suministran este insumo a los respectivos generadores de respaldo eléctrico, con los cuales se suministra a los distintos servicios médicos y unidades usuarias que lo requieren de fluido eléctrico para la atención a los pacientes en caso de cortes eléctricos que se presenten. En caso de presentarse cortes de fluido eléctrico los generadores de respaldo eléctrico no puedan entrar trabajar o no cuenten con suficiente combustible para respaldar la totalidad de la duración del corte eléctrico, por lo cual se vea afectada la operativa de los servicios o unidades usuarias y por ende se ponga en riesgo la continuidad del negocio.</t>
  </si>
  <si>
    <t>Contrato Servicio de Mantenimiento Sistema de Supresión de Incendio del HDT</t>
  </si>
  <si>
    <t>satisfacer las necesidades de mantenimiento preventivo y correctivo del sistema de Supresión de Incendio del Hospital del Trauma del Complejo de la Uruca de la INS-Red de Servicios de Salud, esto para sus sistemas electromecánicos, como para su infraestructura y los debidos análisis y servicios que complementen el correcto control y operación de dichos sistemas ya antes mencionados. La finalidad es que tanto los sistemas, la infraestructura y los equipos instalados se mantengan en óptimas condiciones de operación y uso en beneficio del Hospital, los funcionarios y los pacientes.</t>
  </si>
  <si>
    <t>Iniciativa sistema para Reuso de agua tratada de Planta de Tratamiento</t>
  </si>
  <si>
    <t>Proyecto de mejora a las condiciones actuales de la PTAR para mejorar su operativa, además de ser un proyecto enfocado a sostenibilidad y el ambiente. El no correcto control del caudal de ingreso a la Planta de Tratamiento (PTAR) puede provocar arrastres de lodos en la misma y afectar la operativa de la PTAR, además de afectar los parámetros de salida de la Planta no cumpliendo con los parámetros establecidos en la Norma 33601 el tratamiento de aguas especiales Hospitalarias.</t>
  </si>
  <si>
    <t>Contrato Servicio de Mantenimiento Sistema de Diesel del HDT</t>
  </si>
  <si>
    <t>Se desea satisfacer las necesidades de mantenimiento preventivo y correctivo de los sistemas tanto de tuberías y tanques de Diesel del Complejo de la Uruca de la INS-Red de Servicios de Salud, Hospital del Trauma, esto para sus sistemas electromecánicos, como para su infraestructura y los debidos análisis y servicios que complementen el correcto control y operación de dichos sistemas ya antes mencionados</t>
  </si>
  <si>
    <t>Contrato Servicio Suministro de Gases Medicinales</t>
  </si>
  <si>
    <t>Esta contratación se realiza con el fin de suministrar los gases medicinales necesarios de forma oportuna para que tanto el Hospital y los Centros Médicos operen de forma continua,  estos gases son indispensables para la operativa diaria del Hospital y los Centros Médicos, ya que los mismos sea mediante la red de tuberías del sistema de gases instalada o mediante cilindros instalados directamente en equipos, abastezcan a los equipos médicos o pacientes que requieren de dichos gases en los distintos servicios o áreas como lo son Imágenes Médicas, Rehabilitación, Quirófanos, UCI, UTI, Unidad de Quemados y Hospitalización.</t>
  </si>
  <si>
    <t xml:space="preserve">Mantenimiento preventivo y servicio técnico para los ascensores marca Righa ubicados en Uruca, Perez Zeledón y Cuidad Neilly </t>
  </si>
  <si>
    <t>En el caso particular de los elevadores, su correcta funcionalidad es de suma importancia para procurar condiciones de accesibilidad a los diferentes servicios que se brindan en el Instituto, así mismo, a nuestros colaboradores.</t>
  </si>
  <si>
    <t>Contrato Servicio de Mantenimiento Equipos y Sistemas de Cocina (No Exclusivos) del HDT</t>
  </si>
  <si>
    <t>Se requiere esta contratación con el fin de poder adquirir los servicios de mantenimiento y venta de repuestos y accesorios para los equipos de cocina antes mencionados para el mantenimiento tanto correctivo como preventivo de los mismos y asegurar su correcto funcionamiento y tener disponibles los equipos la mayor parte del tiempo para no afectar la operativa diaria del servicio.</t>
  </si>
  <si>
    <t>Mantenimiento preventivo y servicio técnico para la Planta de Tratamiento de Ciudad Quesada</t>
  </si>
  <si>
    <t xml:space="preserve">En la planta de tratamiento de la Sede y Centro de Salud de Ciudad Quesada se realizará el tratamiento de todas las aguas residuales producto de la ocupación de nuestros inmuebles y los servicios que se brindan, su funcionamiento es esencial para procurar una operativa acorde con las normativas ambientales y el Ministerio de Salud, representando un aspecto trascendental en el eje de Sostenibilidad que impulsa y promueve la Institución. </t>
  </si>
  <si>
    <t>Contrato Servicio de Mantenimiento Sistema de BMS de Aire Acondicionado del HDT</t>
  </si>
  <si>
    <t xml:space="preserve">Satisfacer las necesidades de mantenimiento preventivo y correctivo del sistema de BMS del Complejo de la Uruca de la INS-Red de Servicios de Salud, Hospital del Trauma, esto para sus sistemas electromecánicos, como para su infraestructura y los debidos análisis y servicios que complementen el correcto control y operación de dichos sistemas ya antes mencionados. </t>
  </si>
  <si>
    <t>Suministro e instalación de Ventiladores en Área de Hidroterapia del Complejo Hospitalario</t>
  </si>
  <si>
    <t>En el Área de Hidroterapia del Complejo Hospitalario, se presentan temperaturas que oscilan entre los 27°C y 42°C, lo cual representa una condición poco desfavorable para la prestación de los servicios, tanto para nuestros pacientes como para los colaboradores.</t>
  </si>
  <si>
    <t>Ingenería-Mantenimiento General</t>
  </si>
  <si>
    <t xml:space="preserve">Intervención de Área de Laboratorio Clínico </t>
  </si>
  <si>
    <t>Proyecto de remodelación de laboratorio ya que se cuenta con la necesidad de contar con un espacio controlado para el almacenaje de hemocomponentes.
Riesgos: El laboratorio clínico tiene un crecimiento exponencial por lo cual la remodelación es necesaria para su operativa. En caso de no contar con el servicio se vería un desmejoramiento en la atención.</t>
  </si>
  <si>
    <t xml:space="preserve">Mantenimiento preventivo y servicio técnico para los equipos de aire acondicionados ubicados en Perez Zeledón y Ciudad Neilly </t>
  </si>
  <si>
    <t xml:space="preserve"> Es importante indicar que el correcto funcionamiento de los equipos de A/C en los Centros de Salud son un aspecto crítico, tanto para la climatización de las Áreas de Cirugía Menor, para evitar la proliferación de las bacterias en esos espacios limpios, com ola conservación de los medicamentos y cumplimiento de normativa en Farmacia.</t>
  </si>
  <si>
    <t>Contrato Servicio de Mantenimiento Equipos y Sistemas de Cocina (Exclusivos) del HDT</t>
  </si>
  <si>
    <t>Se requiere realizar la contratación de servicio de mantenimiento preventivo y correctivo para equipos de cocina del Hospital del Trauma de la Red de Servicios de Salud. Se requiere esta contratación con el fin de poder adquirir los servicios de mantenimiento y venta de repuestos y accesorios para los equipos de cocina y sistemas antes mencionados para el mantenimiento tanto correctivo como preventivo de los mismos y asegurar su correcto funcionamiento y tener disponibles los equipos la mayor parte del tiempo para no afectar la operativa diaria del servicio. Esto en apego al articulo 139 inciso a del RLCA.</t>
  </si>
  <si>
    <t>Ropería- CEDINS</t>
  </si>
  <si>
    <t>Objetivo Específico 1.Abastecer de productos de consumo masivo (medicamentos, implementos médicos, suministros de oficina, aseo, consumibles de cómputo y formularios pre-impresos, entrega de ropa hospitalaria) requeridos por el Grupo INS mediante la gestión de cadena de abastecimiento de manera integral y optimizada, para el desarrollo de sus procesos misionales y de apoyo para la atención de los asegurados, beneficiarios de prestaciones y población en general.
La meta asociada es del objetivo 1: Meta Específica Para lo de los carritos: Meta Específica 4.Cumplir en un 95% el nivel de satisfacción  en el servicio de entrega  de ropa hospitalaria a las Unidades Usuarias (HDT y Centros médicos )</t>
  </si>
  <si>
    <t>Carritos para el transporte de ropa limpia</t>
  </si>
  <si>
    <t>Se requiere para sustituir por daño los carritos actuales utilizados para la entrega de ropa limpia a las diferentes unidades usuarias del HDT. Placas de vehículos dañados: 30200502, 30200505
Riesgo: Incumplimiento en el abastecimiento oportuno de prendas hospitalarias a la Red de Servicios del INS, ya que las mismas deben ser entregadas en cada una de las Unidades Usuarias (Sala de operaciones, Centro de esterilización, Unidades de Cuidados Intensivos, entre otras), y se requiere además que las mismas sean transportadas en medios que cumplan en condiciones como material de fácil de desinfección, anticorrosivo, liviano para su manipulación, entre otros.
Vida útil: 5 años por fábrica, 7 años por distribuidor y experiencia de uso en HDT
No se pude alargar su vida útil: Los carritos dañados presentan desperfectos en ruedas y estantes de plástico, mismos que no pueden ser reparados, además ya cumplieron más tiempo de la vida útil indicada por el proveedor. Un desperfecto de este tipo podría generar un accidente debido a que hay que transportarlos por los pasillos del hospital</t>
  </si>
  <si>
    <t xml:space="preserve">45 días naturales </t>
  </si>
  <si>
    <t>Tapas para carritos para el transporte de ropa sucia</t>
  </si>
  <si>
    <t>Se requiere para sustituir por daño los carritos actuales utilizados para la recolección de ropa sucia y contaminada generada por las diferentes unidades usuarias del HDT. 30200926, 30200925, 30200936 (estos códigos corresponden a los carritos de ropa sucia que utilizan las tapas (accesorio) a sustituir y son los del HDT)
No se pude alargar su vida útil ya que  las tapas son hechas de plástico mismo que se encuentra quebrado y no puede repararse. Las tapas según indican los proveedores tienen una vida útil de 1 mes a 24 meses (según el proveedor) y las actuales tienen más de 5 años.
Riesgo: -	Incumplimiento en la recolección oportuna de prendas hospitalarias utilizadas por las unidades usuarias de la Red de Servicios del INS, ya que las mismas deben ser recolectadas y llevadas al centro de acopio para su posterior traslado a la lavandería y cumplir con el ciclo de rotación de las prendas; se requiere además que dichos carritos cumplan con condiciones mínimas como fácil manejo para su transporte, material de fácil de desinfección, anticorrosivo, liviano para su manipulación, entre otros.  Aumenta el riesgo de que exista contaminación cruzada debido a tipo de material que se transporta</t>
  </si>
  <si>
    <t>45 días hábiles</t>
  </si>
  <si>
    <t>Carrito para el transporte de ropa sucia</t>
  </si>
  <si>
    <t xml:space="preserve">Se requiere para sustituir por deterioro del carrito actual utilizado para el retiro de ropa sucia y contaminada generada en el área de Albergue, Clínica del dolor, TF 
Placas de vehículos dañados: N/A
No se pude alargar su vida útil: El carrito actual posee múltiples reparaciones, entre ellas una agarradera para poder transportar el carrito por los pasillos hacia las unidades usuarias, actualmente el carro no cuenta con tapa, por lo cual existe una mayor probabilidad de que haya contaminación cruzada.  
</t>
  </si>
  <si>
    <t>Carretillas para el transporte de ropa limpia Albergue y HDT</t>
  </si>
  <si>
    <t xml:space="preserve">Se requiere para iniciar la sustitución de las carretillas actuales de metal que son muy pesadas para el manejo diario por parte del personal, además de que ya han sido reparadas en reiteradas ocaciones.
Placas de vehículos dañados: N/A 
Ubicación: Ropería – Complejo de Complejo de Especialidades
No se pude alargar su vida útil, ya que las carretillas actuales presentan múltiples reparaciones, además actualmente se encuentran despintadas inclusive con algunas partes corroídas, además por un tema de Salud Ocupacional se considera la adquisición de carretillas que faciliten la labor de entrega de ropa limpia a las unidades usuarias.    
Riesgo: Incumplimiento en la entrega oportuna de prendas hospitalarias utilizadas por las unidades usuarias de la Red de Servicios del INS, ya que las mismas deben ser recolectadas y llevadas al centro de acopio para su posterior traslado a la lavandería y cumplir con el ciclo de rotación de las prendas; se requiere además que dichos carritos cumplan con condiciones mínimas como fácil manejo para su transporte, material de fácil desinfección, anticorrosivo, liviano para su manipulación, entre otros.  </t>
  </si>
  <si>
    <t>Central de Distribución</t>
  </si>
  <si>
    <t>Mini Racks tipo picking.</t>
  </si>
  <si>
    <t>Estandarización en el proceso de almacenamiento en los Centros de Salud de la Red 
Riesgo: Al no contar con el bien o servicio de adquisición de Mini Racks tipo Picking se podría ver afectada la seguridad y la calidad de las buenas prácticas en el manejo de los insumos despachados por las Centrales de Distribución, poniendo en riesgo el poder aumentar la capacidad instalada de los servicios actuales.
Ventajas: -Se contaría con un modelo estandarizado para el almacenamiento de productos tanto de suministros como insumos e implementos. Se garantiza la integridad de los productos. -Se contaría con un modelo de estantería acorde a las normas.
Desventajas: Los modelos de estantería anteriores no son resistentes para el tipo de carga que se almacena y la vida útil es muy reducida. -No se permite realizar un uso eficiente del espacio para el almacenaje.</t>
  </si>
  <si>
    <t>Equipo Médico-CSADM</t>
  </si>
  <si>
    <t>Maletín de herramientas</t>
  </si>
  <si>
    <t>Necesario para las labores de índole técnico que atienda la Unidad, tales como revisión de previstas eléctricas, mecánicas y de infraestructura necesarias para la puesta en marcha de equipo médico, recepciones de equipos, atención en sitio de mantenimientos preventivos o correctivos</t>
  </si>
  <si>
    <t>45 días</t>
  </si>
  <si>
    <t>Multímetro Digital</t>
  </si>
  <si>
    <t>Necesario para las labores de índole técnico que atienda la Unidad, tales como revisión de previstas eléctricas, puesta en marcha de equipo médico de median y alta complejidad, recepciones de equipos, atención en sitio de mantenimientos preventivos o correctivos que necesiten un diagnóstico con parámetros eléctricos (Votaje, Corriente, frecuencia, conductancia, análisis de diodos, temperatura, resistencia).</t>
  </si>
  <si>
    <t>Iniciativa tanque homogenizador y tornillo tamiz de PTAR</t>
  </si>
  <si>
    <t>Compra de Materiales</t>
  </si>
  <si>
    <t>Para brindar la atención de órdenes de trabajo por parte de los colaboradores de mantenimiento hacia los servicios que lo requiere con el fin de mantener el inmueble en las mejores condiciones y los servicios operativos, funcionales y en las condiciones correctas de seguridad. Riesgo de No poder ejecutar labores de mantenimiento ni atenciones de órdenes de trabajo solicitados por los distintos servicios para la atención de necesidades operativas.</t>
  </si>
  <si>
    <t>Otros</t>
  </si>
  <si>
    <t>Ingeniería-Mantenimiento General</t>
  </si>
  <si>
    <t>Intervención Integral de Mantenimiento en la Torre de Parqueo del Complejo Hospitalario</t>
  </si>
  <si>
    <t>Dado el nivel de deterioro que se presenta en la Torre de Parqueo del Complejo Hospitalario, el cual ha generado la necesidad de pintura general, reparación de superficies, reemplazo de elementos como tensoras, y la constitución de aleros.
Ventajas: Al contratar el servicio mantenimiento de la torre de parqueo se garantiza mejores prácticas de mantenimiento, menor tiempo de atención, calidad en los materiales y personal calificado. Además, se libera al personal de mantenimiento para que puede atender incidencias con mayor impacto. Además, todos los riesgos que demanda la construcción se trasladan directamente a la empresa contratista
Riesgos. En caso de no contar con el servicio, se pone en riesgo la seguridad humana, y en riesgos los vehículos que se estacionan en el lugar, ya que el estado del inmueble puede causar desprendimiento de materiales de revestimiento de paredes, así mismo, se acrecienta el deterioro del inmueble, y puede comprometer la estructura metálica de la constitución de paredes livianas.</t>
  </si>
  <si>
    <t xml:space="preserve">Centro de Servicios Administrativos </t>
  </si>
  <si>
    <t>Sacos de sal compatible con ablandador, placa 30124933</t>
  </si>
  <si>
    <t xml:space="preserve">La sal es necesariapar el debido tratamiento del agua, que alimenta lso equipos de esterilización y lavado instrumental. De no contar con este tratamiento se corre un riesgo importante de fallos en las cutri esterilizadoras y tres lavadoras, lo que puede afectar toda la operativa de la CEYE, y de la programación quirurgica </t>
  </si>
  <si>
    <t>Total</t>
  </si>
  <si>
    <t>01 08 Subdirección de Servicios Generales</t>
  </si>
  <si>
    <t>Depto. Ingeniería y Mantenimiento</t>
  </si>
  <si>
    <t>Unidad fiscalizadora RSS</t>
  </si>
  <si>
    <t>01 10 Dirección de Informática</t>
  </si>
  <si>
    <t xml:space="preserve"> Dirección de Informática</t>
  </si>
  <si>
    <t>01 08 Subdirección Servicios Generales</t>
  </si>
  <si>
    <t>02 11  Dir. Mercadeo</t>
  </si>
  <si>
    <t>0215 Dirección Seguros Obligatorios y Salud</t>
  </si>
  <si>
    <t>01 25 Centro de distribución y logística/CEDINS</t>
  </si>
  <si>
    <t>Según demanda Ya tiene VB DE Gerencia</t>
  </si>
  <si>
    <t>0124 – Créditos y Cobros</t>
  </si>
  <si>
    <t>Unidad Recaudación medios electrónicos</t>
  </si>
  <si>
    <t>Reorientar la gestión de créditos y cobranza, para hacerlas más rentables durante el 2020, fortaleciendo la colaboración de créditos y la cobranza. Centro de coste 7504.</t>
  </si>
  <si>
    <t>Servicios para la gestión de cobranza de primas y otros conceptos vía conectividad"</t>
  </si>
  <si>
    <t>Aprovechar la gran cantidad de sucursales que posee el procesador para brindar a sus clientes las oficinas en todo el territorio nacional, donde poder realizar el pago de sus deudas, así como la posibilidad de pagar sus primas por medio de  Internet Banking, sin desplazarse de sus casas u oficinas. 
Los plazos de acreditación de pagos y tiempo de espera se reducirán en forma importante.  Mediante el servicio de Conectividad, podrán trasladarse sumas efectivamente cobradas en el plazo máximo de un día hábil, eliminando los depósitos que no se pueden identificar,  el riesgo de cheques devueltos, contracargos por pagos con tarjeta de crédito</t>
  </si>
  <si>
    <t>Servicios  procesamiento de pagos de primas y otras obligaciones con tarjeta de crédito y/o débito. Master card/visa /credix</t>
  </si>
  <si>
    <t xml:space="preserve">Contar con los servicios de un procesador, que procese los pagos recibidos por el INS mediante tarjeta de crédito y/o débito, así como cargos de cualquier naturaleza ligados al quehacer o actividades institucionales en las modalidades de: 
		·Pago convencional
		·Pagos por Teleins
		·Cargos automáticos
		·Sucursal electrónica
		·Comercio electrónico
		. Pagos por Cajero Virtual
. Pagos por Equipo Móvil
		·Y cualquier otro que se instaure en el futuro.
</t>
  </si>
  <si>
    <t>Servicio de procesamiento de pagos de primas y otras obligaciones con tarjetas American Express”</t>
  </si>
  <si>
    <t>Contar con los servicios de un procesador, que procese los pagos recibidos por el INS mediante tarjeta de crédito y/o débito, así como cargos de cualquier naturaleza ligados al quehacer o actividades institucionales en las modalidades de: 
		·Pago convencional
		·Pagos por Teleins
		·Cargos automáticos
		·Sucursal electrónica
		·Comercio electrónico
		. Pagos por Cajero Virtual
. Pagos por Equipo Móvil
		·Y cualquier otro que se instaure en el futuro.</t>
  </si>
  <si>
    <t>0216 - Reaseguros</t>
  </si>
  <si>
    <t>Colocación de Facultativos</t>
  </si>
  <si>
    <t>Objetivo : Revisar y mejorar los  procesos de Partidas contables abiertas  y  Tiempos de colocación del reaseguro facultativo de la Dirección de Reaseguros.                                Meta:  Mantener un promedio de colocación de riesgos recibidos, no mayor a 10 días naturales</t>
  </si>
  <si>
    <t xml:space="preserve">Contratar el servicio de  traductores oficiales de personas físicas o jurídicas, para que preparen las traducciones de inglés al español y viceversa de todos aquellos documentos que la Dirección de Reaseguros requiera traducir </t>
  </si>
  <si>
    <t>En un mercado internacional como lo es el mercado de Reaseguros nos vemos expuestos a recibir información en Ingles que requiera de una traducción para su aplicación y uso en los contratos de seguros y reaseguros que se requieran, no contar con el servicio nos pone en clara desventaja en cuanto al manejo de esta información, nos limita en cuanto a lo que podemos ofrecer a nuestros clientes y menos capacidad  con otras empresas de la competencia que tiene la posibilidad de traducción de documentos.</t>
  </si>
  <si>
    <t>0210 – Cliente Corporativo y Empresarial</t>
  </si>
  <si>
    <t>Dirección de Cliente Corporativo y Empresarial</t>
  </si>
  <si>
    <r>
      <t xml:space="preserve">Objetivo Específico 1. Aportar a la rentabilidad del INS por medio del incremento en primas basados en el modelo de segmentación de clientes para contribuir al porcentaje de participación de mercado de las diferentes líneas de seguro.
</t>
    </r>
    <r>
      <rPr>
        <sz val="11"/>
        <rFont val="Calibri"/>
        <family val="2"/>
        <scheme val="minor"/>
      </rPr>
      <t>Meta Específica</t>
    </r>
    <r>
      <rPr>
        <b/>
        <sz val="11"/>
        <rFont val="Calibri"/>
        <family val="2"/>
        <scheme val="minor"/>
      </rPr>
      <t xml:space="preserve"> 2</t>
    </r>
    <r>
      <rPr>
        <sz val="11"/>
        <rFont val="Calibri"/>
        <family val="2"/>
        <scheme val="minor"/>
      </rPr>
      <t xml:space="preserve">
</t>
    </r>
    <r>
      <rPr>
        <sz val="11"/>
        <color theme="1"/>
        <rFont val="Calibri"/>
        <family val="2"/>
        <scheme val="minor"/>
      </rPr>
      <t xml:space="preserve">Mantener al menos el 90% de retención de clientes para los segmentos Corporativo, Estado y
Empresarial. (Líderes de Segmento, Unidad de Operaciones, Unidad de Control y Gestión, Unidad de Fidelización)
</t>
    </r>
  </si>
  <si>
    <t>Traducción escrita de documentos del idioma español al inglés y viceversa, relacionados con los procesos de negociación, cotización, suscripción y reclamos de los seguros que administra el Instituto Nacional de Seguros para clientes del Segmento Corporativo, del Segmento Estatal y del Segmento Empresarial.</t>
  </si>
  <si>
    <t>Brindar una atención diferenciada, competente y oportuna de la cartera de Clientes Corporativos y Empresariales con el fin de mantener y retener la cartera, adicionalmente mantener e incrementar el ingreso de primas, al subsanar la necesidad de mejorar el servicio que se brinda e impactando directamente en la atención de los trámites; lo anterior con el propósito de fidelizar las relaciones comerciales existentes o las futuras de los clientes de los Segmentos que se administran en la Dirección de Cliente Corporativo y Empresarial.</t>
  </si>
  <si>
    <t>0119 – Talento Humano</t>
  </si>
  <si>
    <t>Bienestar</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</si>
  <si>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rgb="FF000000"/>
        <rFont val="Calibri"/>
        <family val="2"/>
        <scheme val="minor"/>
      </rPr>
      <t xml:space="preserve">
Meta Específica 9. </t>
    </r>
    <r>
      <rPr>
        <sz val="11"/>
        <color rgb="FF000000"/>
        <rFont val="Calibri"/>
        <family val="2"/>
        <scheme val="minor"/>
      </rPr>
      <t>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r>
  </si>
  <si>
    <t>Contratación de un equipo de dos profesionales en servicios de Psicología, con el objetivo de brindar apoyo y asesoría profesional desde el punto de vista psicoterapéutico</t>
  </si>
  <si>
    <t>La funcionalidad personal y laboral de los colaboradores (as) de la institución se ha visto altamente influenciada en términos positivos al ofrecerles dicho incentivo emocional y reconocerlos como seres integrales. 
En el entendido de que no es sano ni oportuno obviar por completo contextos como el familiar, económico y sociocultural, es que se considera necesario apoyar a través de este servicio de abordaje psicológico, a fin de alcanzar un mayor ajuste y rendimiento global por parte de la población institucional.</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</si>
  <si>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rgb="FF000000"/>
        <rFont val="Calibri"/>
        <family val="2"/>
        <scheme val="minor"/>
      </rPr>
      <t xml:space="preserve">
Meta Específica 9. </t>
    </r>
    <r>
      <rPr>
        <sz val="11"/>
        <color rgb="FF000000"/>
        <rFont val="Calibri"/>
        <family val="2"/>
        <scheme val="minor"/>
      </rPr>
      <t>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r>
  </si>
  <si>
    <t>Servicio por demanda, para la vacunación contra el virus de la influenza (gripe) para los colaboradores del Grupo INS en todo el país</t>
  </si>
  <si>
    <t>La vacunación de los trabajadores contra el virus de la influenza (gripe), tiene una justificación económica y de salud pública, ya que facilita la prevención de determinadas enfermedades a las que pueden estar expuestos los trabajadores, es por ello que las empresas organizan programas de vacunación, procurando: 
-Evitar que los trabajadores sean fuente de contagio de enfermedades trasmisibles para otros trabajadores o para la comunidad.
-Evitar el ausentismo como consecuencia de enfermedades adquiridas por los trabajadores en el desempeño de sus funciones.
-Evitar que las enfermedades infecciosas puedan llegar a ser crónicas.</t>
  </si>
  <si>
    <t xml:space="preserve">anual +1 renovacion </t>
  </si>
  <si>
    <t>Gestion de cambio</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</si>
  <si>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Calibri"/>
        <family val="2"/>
        <scheme val="minor"/>
      </rPr>
      <t>Meta Específica 10.</t>
    </r>
    <r>
      <rPr>
        <sz val="11"/>
        <color theme="1"/>
        <rFont val="Calibri"/>
        <family val="2"/>
        <scheme val="minor"/>
      </rPr>
      <t xml:space="preserve"> Cumplir en un 100% los planes de trabajo definido para los procesos de cultura, gestión de cambio y clima laboral de la Institución (Gestión de Cambio).
</t>
    </r>
  </si>
  <si>
    <t xml:space="preserve">Contratación de Servicios Profesionales para el diseño y ejecución de actividades concretas en procura del mejoramiento y fortalecimiento del ambiente laboral, dirigidas al personal del INS.
</t>
  </si>
  <si>
    <t>Al contar con este servicio se brinda un seguimiento a la evaluación de clima laboral, constituye un fortalecimiento de la cultura organizacional y del bienestar de sus colaboradores.
Asimismo, se trabajan temas claves que vienen a desarrollar las habilidades de los colaboradores para mantener el bienestar emocional y laboral, a la vez que esto permite brindar a nuestros clientes su servicio al cliente de la más alta calidad.  Al poder brindar este servicio el colaborador puede estar más motivado, en un ambiente satisfactorio, mejorando la productividad en sus labores y la salud mental del funcionario.</t>
  </si>
  <si>
    <t>Atracción y Promoción</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</si>
  <si>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Calibri"/>
        <family val="2"/>
        <scheme val="minor"/>
      </rPr>
      <t xml:space="preserve">
Meta Específica 7</t>
    </r>
    <r>
      <rPr>
        <sz val="11"/>
        <color theme="1"/>
        <rFont val="Calibri"/>
        <family val="2"/>
        <scheme val="minor"/>
      </rPr>
      <t xml:space="preserve">. Gestionar los procesos de reclutamiento externo y
promoción interna del personal, atendiendo al 100% los requerimientos
solicitados y de acuerdo al plan de trabajo elaborado (Atracción y Promoción).
</t>
    </r>
  </si>
  <si>
    <t>Contratación de Servicios Profesionales para Reclutamiento y Selección de Personal Ejecutivo y Profesional para el Grupo INS</t>
  </si>
  <si>
    <t xml:space="preserve">Se requiere contar con un proveedor en el momento que por acuerdo de Junta o solicitud de parte de la Junta o de la Gerencia, realizar procesos de Reclutamiento y Selección de perfiles que ellos así lo requieran </t>
  </si>
  <si>
    <t xml:space="preserve">Centro de Documentación </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</si>
  <si>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Calibri"/>
        <family val="2"/>
        <scheme val="minor"/>
      </rPr>
      <t xml:space="preserve">
Meta Específica 9.</t>
    </r>
    <r>
      <rPr>
        <sz val="11"/>
        <color theme="1"/>
        <rFont val="Calibri"/>
        <family val="2"/>
        <scheme val="minor"/>
      </rPr>
      <t xml:space="preserve"> 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r>
  </si>
  <si>
    <t>Nada Marine Guide</t>
  </si>
  <si>
    <t>Cabe resaltar que estos manuales técnicos son específicos en la materia de maquinaria de aviación, marítima y terrestre. Son empresas de gran trayectoria y mantienen las estadísticas al día de los precios, moedelo, máquinas y garantía de cada tipo en que el comprador cliente escoge. Los tres manuales son una herramienta veraz para dar válidez al estudio, asignación de valor y reclamos en el seguro de equipos. Cada manual tiene un proveedor único, lo que significa que no habrá en el mercado otro producto similar al que estamos adquiriendo para nuestras colecciones.</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</si>
  <si>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Calibri"/>
        <family val="2"/>
        <scheme val="minor"/>
      </rPr>
      <t>Meta Específica 9.</t>
    </r>
    <r>
      <rPr>
        <sz val="11"/>
        <color theme="1"/>
        <rFont val="Calibri"/>
        <family val="2"/>
        <scheme val="minor"/>
      </rPr>
      <t xml:space="preserve"> 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r>
  </si>
  <si>
    <t>AircraftBlueBook</t>
  </si>
  <si>
    <t>Equipment Watch</t>
  </si>
  <si>
    <t>ILibrary OCDE</t>
  </si>
  <si>
    <t>OECD es un valioso recurso que permitirá desarrollar actividades competitivas, mantenerse actualizado en los diferentes campos del saber y tomar decisiones acertadas lo constituye la información contenida en los diferentes formatos. Las instituciones de vanguardia se dedican a la tarea de gestionarla de manera adecuada respondiendo a la necesidad de saber dónde localizar la información actualizada en el momento que se requiere. Por tal razón el INS no escapa a este requerimiento a través de esta partida y con el contenido presupuestario asignado se pretende realizar esta suscripción, la cual es una fuente de información del más alto nivel, con recursos técnicos que pueden ser utilizados por todos los funcionarios de la Institución.</t>
  </si>
  <si>
    <t>Realizar una gestión de Talento Humano que procure una organización de alto desempeño, el desarrollo integral de los colaboradores, la orientación a los resultados, la flexibilidad al cambio, todo a través de sistemas de gestión eficientes.
Meta Específica 9. 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</si>
  <si>
    <t>Dewey OCLC</t>
  </si>
  <si>
    <t>Un valioso recurso que permita desarrollar actividades competitivas, mantenerse actualizado en los diferentes campos del saber y tomar decisiones acertadas lo constituye la información contenida en los diferentes formatos. Las instituciones de vanguardia se dedican a la tarea de gestionarla de manera adecuada respondiendo a la necesidad de saber dónde localizar la información actualizada en el momento que se requiere. Por tal razón el INS no escapa a ese requerimiento; a través de esta partida y con el contenido presupuestario asignado se pretende la adquisición de revistas, boletines, CD-ROM, libros, franquicias y acceso a bases de datos en línea, la cual es información especializada en las áreas críticas del INS y por ende de esta Unidad estando dentro de las mismas las siguientes: seguros, salud ocupacional, riesgos del trabajo, medicina y traumatología y áreas afines tales como: administración de empresas, economía e informática</t>
  </si>
  <si>
    <r>
      <t xml:space="preserve">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Calibri"/>
        <family val="2"/>
        <scheme val="minor"/>
      </rPr>
      <t xml:space="preserve">
Meta Específica 9</t>
    </r>
    <r>
      <rPr>
        <sz val="11"/>
        <color theme="1"/>
        <rFont val="Calibri"/>
        <family val="2"/>
        <scheme val="minor"/>
      </rPr>
      <t>. 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
(Bienestar Laboral).</t>
    </r>
  </si>
  <si>
    <t>Revista Actualidad Aseguradora</t>
  </si>
  <si>
    <t>NIIF premium</t>
  </si>
  <si>
    <t>0215 –Seguros Obligatorios y Salud</t>
  </si>
  <si>
    <t>Departamento de Promoción y Prevención</t>
  </si>
  <si>
    <r>
      <rPr>
        <b/>
        <sz val="11"/>
        <color theme="1"/>
        <rFont val="Calibri"/>
        <family val="2"/>
        <scheme val="minor"/>
      </rPr>
      <t>Objetivo Específico 1:</t>
    </r>
    <r>
      <rPr>
        <sz val="11"/>
        <color theme="1"/>
        <rFont val="Calibri"/>
        <family val="2"/>
        <scheme val="minor"/>
      </rPr>
      <t xml:space="preserve"> Administrar los seguros obligatorios</t>
    </r>
    <r>
      <rPr>
        <sz val="11"/>
        <color rgb="FFFF0000"/>
        <rFont val="Calibri"/>
        <family val="2"/>
        <scheme val="minor"/>
      </rPr>
      <t xml:space="preserve"> </t>
    </r>
    <r>
      <rPr>
        <sz val="11"/>
        <rFont val="Calibri"/>
        <family val="2"/>
        <scheme val="minor"/>
      </rPr>
      <t>y salud,</t>
    </r>
    <r>
      <rPr>
        <sz val="11"/>
        <color theme="1"/>
        <rFont val="Calibri"/>
        <family val="2"/>
        <scheme val="minor"/>
      </rPr>
      <t xml:space="preserve"> fundamentados en la normativa vigente, considerando las estrategias de rentabilidad, prevención, sostenibilidad, innovación digital, nuevos mercados y segmentos, para continuar siendo líderes en el mercado, brindando a los clientes protección y servicios de calidad que contribuyan a la seguridad social del país.
</t>
    </r>
    <r>
      <rPr>
        <b/>
        <sz val="11"/>
        <color theme="1"/>
        <rFont val="Calibri"/>
        <family val="2"/>
        <scheme val="minor"/>
      </rPr>
      <t xml:space="preserve">Meta 5 </t>
    </r>
    <r>
      <rPr>
        <sz val="11"/>
        <color theme="1"/>
        <rFont val="Calibri"/>
        <family val="2"/>
        <scheme val="minor"/>
      </rPr>
      <t xml:space="preserve">Fomentar la promoción de la salud y prevención de enfermedades crónicas no transmisibles mediante la atención de al menos 800 personas de zonas vulnerables por medio de chequeos médicos de prevención durante el año 2022. </t>
    </r>
  </si>
  <si>
    <t>Capacitación de Cáncer Gástrico y Cáncer Pulmonar para los médicos de los consultorios adscritos al servicio de atención del INS bajo la poliza de Riesgos del Trabajo.</t>
  </si>
  <si>
    <t>Requerimos que los médicos que conforman la red de servicios de consultorios médicos adscritos a RT, cuenten con una mayor formación en temas relacionados a la detección y prevención de patologías digestivas Cáncer Gástrico y lesiones premonitorias de cáncer pulmonar a nivel país.</t>
  </si>
  <si>
    <t>0105 – Planificación</t>
  </si>
  <si>
    <t>Sostenibilidad</t>
  </si>
  <si>
    <r>
      <rPr>
        <b/>
        <sz val="11"/>
        <rFont val="Calibri"/>
        <family val="2"/>
        <scheme val="minor"/>
      </rPr>
      <t>Objetivo Específico #1</t>
    </r>
    <r>
      <rPr>
        <sz val="11"/>
        <rFont val="Calibri"/>
        <family val="2"/>
        <scheme val="minor"/>
      </rPr>
      <t xml:space="preserve">
Liderar los procesos de la planificación estratégica, táctica, operativa y presupuestaria mediante la innovación, la sostenibilidad y la gobernanza de los proyectos aplicando las mejores prácticas de gobierno corporativo para el cumplimiento eficaz de la estrategia del Grupo INS (SDP)
</t>
    </r>
    <r>
      <rPr>
        <b/>
        <sz val="11"/>
        <rFont val="Calibri"/>
        <family val="2"/>
        <scheme val="minor"/>
      </rPr>
      <t xml:space="preserve">
Meta Específica #8
</t>
    </r>
    <r>
      <rPr>
        <sz val="11"/>
        <rFont val="Calibri"/>
        <family val="2"/>
        <scheme val="minor"/>
      </rPr>
      <t xml:space="preserve">la sostenibilidad del Grupo INS cumpliendo el 100% del plan de acción (Sostenibilidad).
</t>
    </r>
  </si>
  <si>
    <t>Servicios de Verificación para el Inventario de Gases Efecto Invernadero (GEI)  y Declaración de Carbono Neutralidad</t>
  </si>
  <si>
    <t>El INS como empresa protectora de todos los costarricenses, consciente de los impactos del cambio climático a nivel global y local y sus implicaciones en el negocio del seguros, apuesta por medir su huella de carbono y así contribuir con las metas de reducción establecidas en el Plan Nacional de descarbonización.  
Este requerimiento viene a cubrir el proceso de Auditoría Externa, porque la interna se realiza a través de la Auditoría.</t>
  </si>
  <si>
    <t>0109 – Servicios Financieros</t>
  </si>
  <si>
    <t>Unidade de Impuestos  / Departamnto de Contabilidad</t>
  </si>
  <si>
    <r>
      <rPr>
        <b/>
        <sz val="11"/>
        <color theme="1"/>
        <rFont val="Calibri"/>
        <family val="2"/>
        <scheme val="minor"/>
      </rPr>
      <t>Objetivo Específico 2.</t>
    </r>
    <r>
      <rPr>
        <sz val="11"/>
        <color theme="1"/>
        <rFont val="Calibri"/>
        <family val="2"/>
        <scheme val="minor"/>
      </rPr>
      <t xml:space="preserve">
Proveer a la Administración del INS información contable oportuna y de calidad, que facilite el análisis para la eficiente toma de decisiones.
Meta Específica 1. Presentar el 100% de las declaraciones informativas y auto liquidativas en los plazos y formatos definidos por la Administración Tributaria; así como el pago de los importes que correspondan a Impuestos Sobre la Renta, Adelanto de Renta, multas-sanciones e intereses (en caso de ser necesario) y gastos por IVA (Unidad de Impuestos).</t>
    </r>
  </si>
  <si>
    <t>Servicos Profesionales de Asesoría Tributaria y Fiscal para el Grupo INS</t>
  </si>
  <si>
    <t>Con los constantes cambios en la normativa fiscal del país es indispensable contar con la asesoria de profesionales en la materia fiscal que le permita al Grupo INS aclarar las diferentes dudas que surgen en el día a día y asi poder cumplir con las obligaciones tributarias.</t>
  </si>
  <si>
    <t>0211 – Mercadeo</t>
  </si>
  <si>
    <t>Dirección de Mercadeo</t>
  </si>
  <si>
    <r>
      <rPr>
        <b/>
        <sz val="11"/>
        <rFont val="Calibri"/>
        <family val="2"/>
        <scheme val="minor"/>
      </rPr>
      <t>Objetivo específico 4</t>
    </r>
    <r>
      <rPr>
        <sz val="11"/>
        <rFont val="Calibri"/>
        <family val="2"/>
        <scheme val="minor"/>
      </rPr>
      <t xml:space="preserve">
Contribuir con la empresa a mantener su liderazgo a través de estrategias  que permitan impulsar productos y servicios sostenibles que satisfagan las expectativas de los clientes, de acuerdo con las tendencias del mercado.</t>
    </r>
  </si>
  <si>
    <t>Traducción de documentación (condiciones generales, solicitudes, certificados entre otros) del portafolio de productos del INS.</t>
  </si>
  <si>
    <t>Solventar la necesidad de clientes y/o intermediarios en la traducción de condiciones generales y otros documentos de algunos productos que ofrece el INS.
Dicho servicio se requiere según demanda y de cuantia inestimada</t>
  </si>
  <si>
    <t>0225 - Clientes Individual y Pyme</t>
  </si>
  <si>
    <t>Dirección Cliente Individual y Pyme</t>
  </si>
  <si>
    <r>
      <rPr>
        <b/>
        <sz val="11"/>
        <rFont val="Calibri"/>
        <family val="2"/>
        <scheme val="minor"/>
      </rPr>
      <t xml:space="preserve">Objetivo Específico 2
</t>
    </r>
    <r>
      <rPr>
        <sz val="11"/>
        <rFont val="Calibri"/>
        <family val="2"/>
        <scheme val="minor"/>
      </rPr>
      <t xml:space="preserve">Promover  programas de fidelización Segmeto Individual y Pyme y cultura en las pymes que faculte la cultura de administración de riesgos y prevención. </t>
    </r>
  </si>
  <si>
    <t xml:space="preserve">Contratación de empresas bajo la modalidad de demanda para el desarrollo de capacitaciones, webinar, talleres a clientes PYMES como parte del modelo de fidelización. </t>
  </si>
  <si>
    <t>El objetivo estratégico 7, indica  "Consolidar el modelo de negocio por segmentos para facilitar la experiencia del cliente a través de productos y servicios especializados, .... ", Parte de este objetivo requiere el desplegar experiencia de cliente y fidelización,  para el plan de fidelización pyme se desarrollan programas de impulso al crecimiento de empresa, para lo que se requiere contar con expertos que formen y capaciten a los empresarios en temas  Financieros, Impulso de Empresa, Riesgos, Marketing, Publicidad, Diseño, Redes Sociales, Tributario, Legal, Recursos Humanos, Sostenibilidad,  Modelos de Negocios, Modelo Canva, etc</t>
  </si>
  <si>
    <t>0103 - Gerencia</t>
  </si>
  <si>
    <t>Departamento de Calidad</t>
  </si>
  <si>
    <r>
      <rPr>
        <b/>
        <sz val="11"/>
        <rFont val="Calibri"/>
        <family val="2"/>
        <scheme val="minor"/>
      </rPr>
      <t>Objetivo específico:</t>
    </r>
    <r>
      <rPr>
        <sz val="11"/>
        <rFont val="Calibri"/>
        <family val="2"/>
        <scheme val="minor"/>
      </rPr>
      <t xml:space="preserve">
Asesorar a la Administración del Instituto en materia de procesos, procedimientos y sistema de gestión de calidad, con el fin de promover un enfoque por procesos y garantizar la implementación de los mismos a nivel institucional durante el año 2022.
Meta específica 1.  Cumplir con la calidad de los entegables de cada una de las etapas en ejecución de los requerimientos asignados a través de un seguimiento continuo de cada una de las etapas definidas y del cumplimiento del 100% del plan de acción. (Unidad Mejora Continua)</t>
    </r>
  </si>
  <si>
    <t>Contratación Programa a la Excelencia</t>
  </si>
  <si>
    <t xml:space="preserve">Con formar parte del Programa a la Excelencia, se busca: 
-  Promover las buenas prácticas de clase mundial, la mejora continua de gestión y resultados empresariales y el intercambio de conocimientos. 
-  Aspirar a demostrar sus niveles de madurez en gestión y resultados en relación con los requisitos del Criterio de Evaluación del Desempeño y con el fin de aspirar a obtener uno de los reconocimientos empresariales más posicionados y prestigiosos de nuestro país.
-  Mantener el Liderazgo y planificación estratégica, Clientes y mercados, Talento humano, Procesos, Innovación y tecnología, Ambiente y Responsabilidad social.
-  Sobre la base de este nivel de madurez la empresa podrá obtener reconocimientos de acuerdo con un esquema que va en incremento escalonado entre mayor nivel de desempeño demostrado mayor nivel de reconocimiento obtenido lo cual permite celebrar el logro alcanzado, pero también generar entusiasmo para seguir progresando. La escala de reconocimientos en Premio a la Excelencia va desde Ruta a la Excelencia Nivel Oro, Premio a la Excelencia por Área, Premio General a la Excelencia y Premio Nacional a la Excelencia.
-  Implementar planes de acción para incrementar su desempeño.
</t>
  </si>
  <si>
    <t>0108 – Servicios Generales</t>
  </si>
  <si>
    <t>Centro de Monitoreo y Seguridad</t>
  </si>
  <si>
    <t>Servicio de vigilancia</t>
  </si>
  <si>
    <t>El servicio se requiere para atender las necesidades institucionales en materia de seguridad patrimonial, mediante la contratación de personal oprativo para el resguardo de las personas, los activos e inmuebles.</t>
  </si>
  <si>
    <r>
      <rPr>
        <b/>
        <sz val="11"/>
        <color theme="1"/>
        <rFont val="Calibri"/>
        <family val="2"/>
        <scheme val="minor"/>
      </rPr>
      <t xml:space="preserve">Objetivo Específico: </t>
    </r>
    <r>
      <rPr>
        <sz val="11"/>
        <color theme="1"/>
        <rFont val="Calibri"/>
        <family val="2"/>
        <scheme val="minor"/>
      </rPr>
      <t xml:space="preserve">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Meta Específica 5</t>
    </r>
    <r>
      <rPr>
        <sz val="11"/>
        <color theme="1"/>
        <rFont val="Calibri"/>
        <family val="2"/>
        <scheme val="minor"/>
      </rPr>
      <t xml:space="preserve">: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 </t>
    </r>
  </si>
  <si>
    <t>Servicio Integral de fumigación por demanda para la eliminación de plagas en Oficinas Centrales, Sedes, Puntos de Venta y Centros de Salud a nivel nacional.</t>
  </si>
  <si>
    <t>Mantener las instalaciones y bienes de la institución en óptimas condiciones de mantenimiento, salud y  libres de plagas, con el propósito de permitir la utilización normal de los mismos, por parte de los funcionarios, clientes y pacientes de la  Institución.</t>
  </si>
  <si>
    <r>
      <rPr>
        <b/>
        <sz val="11"/>
        <color theme="1"/>
        <rFont val="Calibri"/>
        <family val="2"/>
        <scheme val="minor"/>
      </rPr>
      <t xml:space="preserve">Objetivo Específico: </t>
    </r>
    <r>
      <rPr>
        <sz val="11"/>
        <color theme="1"/>
        <rFont val="Calibri"/>
        <family val="2"/>
        <scheme val="minor"/>
      </rPr>
      <t xml:space="preserve">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Calibri"/>
        <family val="2"/>
        <scheme val="minor"/>
      </rPr>
      <t>Meta Específica 5:</t>
    </r>
    <r>
      <rPr>
        <sz val="11"/>
        <color theme="1"/>
        <rFont val="Calibri"/>
        <family val="2"/>
        <scheme val="minor"/>
      </rPr>
      <t xml:space="preserve"> 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 </t>
    </r>
  </si>
  <si>
    <t>Servicio integral de Aseo y Limpieza en los distintos edificios del Grupo INS.</t>
  </si>
  <si>
    <t>La presente necesidad se desprende del objetivo de contar con el servicio integral de aseo y limpieza de las instalaciones de Sedes, Puntos de Ventas  en diferentes zonas del país, ya que no se cuenta con personal de planilla para la atención de este requerimiento y así poder ofrecer áreas adecuadas de trabajo y atención para todos los colaboradores y clientes del I.N.S, de manera que las instalaciones cumplan las más estrictas normas de limpieza, orden y aseo, cumpliendo  así con la legislación vigente en materia de salud pública</t>
  </si>
  <si>
    <t>Mantenimiento General</t>
  </si>
  <si>
    <r>
      <rPr>
        <b/>
        <sz val="11"/>
        <color theme="1"/>
        <rFont val="Calibri"/>
        <family val="2"/>
        <scheme val="minor"/>
      </rPr>
      <t>Objetivo:</t>
    </r>
    <r>
      <rPr>
        <sz val="11"/>
        <color theme="1"/>
        <rFont val="Calibri"/>
        <family val="2"/>
        <scheme val="minor"/>
      </rPr>
      <t xml:space="preserve">  Brindar los servicios de apoyo al Grupo INS para el cumplimiento de los Objetivos Estratégicos de forma eficiente, oportuna, sostenible, e innovadora que permita brindar servicios de calidad, desarrollando un uso óptimo de los recursos, velando por el cumplimiento de las buenas prácticas laborales y el respeto a los derechos humanos, tanto a lo interno, como con los socios estratégicos.
</t>
    </r>
    <r>
      <rPr>
        <b/>
        <sz val="11"/>
        <rFont val="Calibri"/>
        <family val="2"/>
        <scheme val="minor"/>
      </rPr>
      <t xml:space="preserve">Meta Específica 7: </t>
    </r>
    <r>
      <rPr>
        <sz val="11"/>
        <rFont val="Calibri"/>
        <family val="2"/>
        <scheme val="minor"/>
      </rPr>
      <t>Iniciar la aplicación del modelo definido para la gestión del mantenimiento, diseño y construcción, utilizando las herramientas tecnológicas actuales, administrando los riesgos y en apego al eje transversal de sostenibilidad del Grupo INS. (Departamento Ingeniería y Mantenimiento), por medio del cumplimiento del 100% del plan de acción.</t>
    </r>
  </si>
  <si>
    <t>Servicio de cambio de acometida en la Sede de Nicoya</t>
  </si>
  <si>
    <t>Contar con un servicio de mantenimiento que permita la prestación de los servicios necesarios, para procurar el correcto funcionamiento de los equipos y la continuidad del servicio en la Sede. Se ha estado presentando de manera aislada e intermitente el disparo de la protección principal del inmueble, y a partir de las valoraciones técnicas y el seguimiento de la condición, se sugiere el cambio de la acometida de alimentación, ya que el cable puede estar presentando una pérdida en el aislamiento, que se ve acrecentado en época lluviosa y esto genera el disparo de la protección.</t>
  </si>
  <si>
    <t>Una única vez</t>
  </si>
  <si>
    <t>Mantenimiento General - Museo del Jade -</t>
  </si>
  <si>
    <r>
      <t>Servicio de Mantenimiento Preventivo y Servicio Técnico de los Sistemas de Iluminación del Auditorio del Museo del Jade</t>
    </r>
    <r>
      <rPr>
        <sz val="11"/>
        <color rgb="FFFF0000"/>
        <rFont val="Calibri"/>
        <family val="2"/>
        <scheme val="minor"/>
      </rPr>
      <t xml:space="preserve"> </t>
    </r>
    <r>
      <rPr>
        <sz val="11"/>
        <color indexed="8"/>
        <rFont val="Calibri"/>
        <family val="2"/>
        <scheme val="minor"/>
      </rPr>
      <t>)</t>
    </r>
  </si>
  <si>
    <t>El servicio es requerido para procurar el adecuado funcionamiento del Sistema, salvaguardando la preservación de la inversión en la cual se incurrió para su implementación, así mismo, brindar la condiciones óptimas al público que realiza la visitación en el auditorio y a la vez evitar la interrupción de los servicios que se brindan a las diferentes dependencias Institucionales, así como, a las entidades tanto públicas como privadas que requieren del espacio del que disponen en el Museo.</t>
  </si>
  <si>
    <t>Servicio de Mantenimiento preventivo y Servicio técnico en los dos Centros de datos, Alterno y Principal para los siguientes sistemas: 1-Sistemas de  aire acondicionado de precisión y confor por agua helada (chiller);  2- Sistemas de control y administración de la Infraestructura electromecánica BMS; 3- Sistemas contra incendio: Supresión por agente limpio, Detección y Detección temprana; 4- Sistemas de bombeo de agua potable; 5- Elevador del centro de datos principal.</t>
  </si>
  <si>
    <t>Es importe señalar que en estos centros de datos Alterno y Principal, se alojan los equipos de comunicación de gran parte del Grupo INS, del Hospital del Trauma y se alquila (CDP) espacio al Poder Judicial con contrato de garantía del respaldo de estos servicios, alojando servidores como el de la Interpol, esto hace indefectible tener que garantizar y mantener en óptimas condiciones de operación, funcionamiento y respuesta a fallas estos Sistemas y equipos  electromecánicos, a efecto de garantizar la alta disponibilidad en los centros de datos, así mismo la óptima operación de estos sistemas y equipos electromecánicos para poder cumplir con este compromiso.</t>
  </si>
  <si>
    <t xml:space="preserve">Análisis Químicos y Microbiológicos de Agua Potable y Residual </t>
  </si>
  <si>
    <t>Se requiere contratar el servicio de análisis de agua para verificar y asegurar la potabilidad así brindar el debido mantenimiento a los dispositivos receptores como tanques de captación y red de distribución en Oficinas Centrales, Museo del Jade, Complejo Hospitalario, Hospital del Trauma, Sedes, Puntos de Ventas y Centros Médicos a nivel nacional; por otra parte se requiere analizar el agua residual de las plantas de tratamiento con reporte operacional para presentar ante el Ministerio de Salud y verificar al cumplimiento de las normativas vigentes.</t>
  </si>
  <si>
    <t xml:space="preserve">Servicio de Restauración  cambio de piso vinílico, en Sala Temporales piso cuatro y uno del Museo del Jade </t>
  </si>
  <si>
    <t xml:space="preserve">Se requiere mejorar y sustituir el piso vinílico en la sala temporal del piso cuatro y colocar piso nuevo, tanto en el piso cuatro como en el primer nivel, por el tipo de actividad realizada en sitio, se requiere colocar un piso de alta resistencia buscando generar eficiencia a los usuarios de los mismos(visitantes), reducción de los costos en reparaciones y  la conservación de los bienes en condiciones favorables. </t>
  </si>
  <si>
    <t>Reparaciones varias en Casa de Máquinas de los Elevadores, de los tanques de agua y de cubiertas de las escaleras del Edificio de Oficinas Centrales</t>
  </si>
  <si>
    <t>Desde hace ya varios años, no se da mantenimiento a la infraestructura de casa de máquinas de los elevadores del edificio central, por lo cual; las paredes y el cielo raso se encuentran muy sucios producto de los diversos sistemas mecánicos que operan en el sitio. Las cubiertas de las escaleras en el edificio central requieren de un tratamiento contra la oxidación ya que en este momento presentan focos de óxido en varios puntos, para prevenir que esta situación se agrave, es necesaria su intervención con inhibidores de óxido y pinturas anticorrosivas.
Las paredes externas de ambas casas de máquinas de los tanques de agua potable, están llenas de fisuras, pintura cuarteada y los elementos de metal están presentando focos de óxido, por ello se requiere realizar reparaciones con una capa de repello fino, enmasillado y pintado de las paredes. Así como la eliminación de los focos de corrosión en los elementos de metal y su posterior acabado con pintura anticorrosiva.</t>
  </si>
  <si>
    <t xml:space="preserve">Mantenimiento General </t>
  </si>
  <si>
    <t>Cerramiento de Equipos de A/C en el Costado Este de Oficinas Centrales</t>
  </si>
  <si>
    <t>Proveer el respectivo resguardo a los equipos, evitando de tal manera los actos de vandalismo, y el hurto de la tubería de cobre de los Sistemas de Aire acondicionado, debido a que se encuentran expuestos a dichas condiciones.</t>
  </si>
  <si>
    <t>Intervención Integral de Mantenimiento en el Complejo de Curridabat</t>
  </si>
  <si>
    <t>Se requieren realizar labores de mantenimiento en el Complejo de Curridabat, con el objetivo de restaurar la infraestructura, atender las solicitudes de acondicionamiento de los Socios Estratégicos, y dotar de sistema de anclajes para procurar la seguridad necesaria durante las labores de mantenimiento por parte de nuestros colaboradores.</t>
  </si>
  <si>
    <t>Trabajos de mejoras y mantenimiento en ductos mecánicos del edificio central del INS</t>
  </si>
  <si>
    <t>Se requiere de trabajos que mejoren las condiciones internas de los ductos mecánicos, eliminando materiales y elementos que no se están utilizando que generan peso y a la vez limitan el espacio para instalar nuevos sistemas, tambien se requiere mejoras las plataformas de mobilidad para los operarios de forma que se cumpla con las normas de salud ocupacional dentro de los ductos y asi evitar accidentes y posibles lesiones.</t>
  </si>
  <si>
    <t>Suministro e Instalacion de sistema impermeabilizante de uso pesado en área de subestación eléctrica y cuarto de bombas en losas de concreto, paredes y cielos del edificio del Museo del Jade</t>
  </si>
  <si>
    <t xml:space="preserve">Se requiere contar con un servicio de impermeabilizante y sellado de fisuras en el área de la subestación y cuarto de bombas del museo del jade, esto por cuanto se filtra el agua en el área en tiempo de inverno por lo que se requiere el sellado del mismo para esto es necesario como mínimo preparación, raspados, y limpieza de superficie, para su apropiado tratado. </t>
  </si>
  <si>
    <t>Servicio de Mantenimiento Preventivo y Servicio Técnico del Sistema de BMS de Diferentes Localidades del Instituto Nacional de Seguros</t>
  </si>
  <si>
    <t>La operativa remota, y seguimiento de parámetros de funcionamiento de los equipos, como los A/C en los Centros de Salud, se hace a partir de la plataforma del BMS, lo cual permite incidir en la continuidad del servicio, realizando ajustes y valorando condiciones de manera remota, lo que permite asesorar a las Unidades Usuaria en el proceder, así como brindar información técnica importante para la atención de eventos.</t>
  </si>
  <si>
    <t xml:space="preserve">Mantenimiento Preventivo y Servicio Técnico de Precintas Luminosas </t>
  </si>
  <si>
    <t>Se requiere el servicio de mantenimiento preventivo y servicio técnico de las precintas luminosas a nivel nacional ya que al ser parte de la presencia de nuestra marca son punto vital de información sobre la ubicación de las edificaciones en las que brindamos nuestros servicios y al contar con sistemas internos de iluminación, lonas y armazón requieren mantenerse en condiciones óptimas de funcionamiento.</t>
  </si>
  <si>
    <t>Trabajos correctivos en escalera de emergencia y de tránsito del Museo del Jade</t>
  </si>
  <si>
    <t xml:space="preserve">Se requiere contar con un servicio integral de mejora en las escaleras del Museo del Jade restauración de los cielo rasos de las escaleras daños por filtración de agua, pintura total interna con acabados similares a los existentes y reparación de las huellas de descanso de las escaleras, ya se visualiza quebraduras en las mismas cabe señalar que las mismas aumentaron con la construcción del edifico de la asamblea por los movimientos que generaban las maquinas en sitio por lo que el tiempo de construcción de ese edificio siempre se contaba con movimientos leves en sitio. </t>
  </si>
  <si>
    <t>Unidad de Ingeniería</t>
  </si>
  <si>
    <r>
      <rPr>
        <b/>
        <sz val="11"/>
        <color theme="1"/>
        <rFont val="Calibri"/>
        <family val="2"/>
        <scheme val="minor"/>
      </rPr>
      <t xml:space="preserve">Objetivo:  </t>
    </r>
    <r>
      <rPr>
        <sz val="11"/>
        <color theme="1"/>
        <rFont val="Calibri"/>
        <family val="2"/>
        <scheme val="minor"/>
      </rPr>
      <t xml:space="preserve">Brindar los servicios de apoyo al Grupo INS para el cumplimiento de los Objetivos Estratégicos de forma eficiente, oportuna, sostenible, e innovadora que permita brindar servicios de calidad, desarrollando un uso óptimo de los recursos, velando por el cumplimiento de las buenas prácticas laborales y el respeto a los derechos humanos, tanto a lo interno, como con los socios estratégicos.
</t>
    </r>
    <r>
      <rPr>
        <b/>
        <sz val="11"/>
        <color theme="1"/>
        <rFont val="Calibri"/>
        <family val="2"/>
        <scheme val="minor"/>
      </rPr>
      <t xml:space="preserve">Meta Específica 8: </t>
    </r>
    <r>
      <rPr>
        <sz val="11"/>
        <color theme="1"/>
        <rFont val="Calibri"/>
        <family val="2"/>
        <scheme val="minor"/>
      </rPr>
      <t>Conformar un portafolio interanual de iniciativas, que permita conocer las necesidades de infraestructura del Grupo INS, para brindar soluciones técnicas oportunas, velando por una gestión de gastos rigurosamente planificados y eficientes, a partir de las solicitudes de las unidades usuarias, mediante el cumplimiento del 100% del plan de acción. (Ingeniería y Mantenimiento)</t>
    </r>
  </si>
  <si>
    <t>Suministro e instalación de alero en diferentes localidades del INS</t>
  </si>
  <si>
    <t>Solicitud de la RSS y Operaciones, con el objetivo de brindar un resguardo a los clientes, que deben esperar fuera de los edificios del I.N.S.</t>
  </si>
  <si>
    <t>Alquiler de Local en Quepos</t>
  </si>
  <si>
    <t>Atender requerimiento de la Dirección de Operaciones , ya que consideran que el local actual no suple las necesidades que se tienen en pro de mejorar la satisfacción de nuestros clientes.</t>
  </si>
  <si>
    <t xml:space="preserve">Servicios profesionales para el Levantamiento Diagrama Unifilar de Potencia y de Tierras,
Estudios de CC, CP y AF,
Plano Eléctrico detallado
</t>
  </si>
  <si>
    <t xml:space="preserve">Cumplir con lo solicitado en el Decreto MEIC 36-979, para la habilitación de los inmuebles del I.N.S., y  brindar el servicio a las diferentes Unidades Usuarias que requieren dicho servicio, considerando los plazos en los que se vencen dichos permisos de funcionamiento.
</t>
  </si>
  <si>
    <t xml:space="preserve">Suministro e instalación de impermeabilización de edificio sede de Guadalupe
</t>
  </si>
  <si>
    <t>Es requerido realizar la intervención, para evitar problemas de humedad en el edificio y a su el deterioro d ela infraestructura.</t>
  </si>
  <si>
    <t>Contratar la remodelación del local a alquilar para el punto de servicio en Quepos.</t>
  </si>
  <si>
    <t xml:space="preserve">Servicio de Mantenimiento de Fachadas a Nivel Nacional en todas las Sedes, Puntos de Venta, Museo de Jade, Complejo de la Red de Servicios de Salud y Centros Médicos Referenciales del INS </t>
  </si>
  <si>
    <t xml:space="preserve">Se requiere el servicio de mantenimiento de fachadas de los esdificios del Instituto con el fin de mantener en las mejores condiciones la infraestructura, procurando una buena imagen y   garantizamdo  una mayor  vida util  de elementos externos </t>
  </si>
  <si>
    <r>
      <t xml:space="preserve">Suministro e Instalación Sistema Presión Constante para el sistema de agua potable </t>
    </r>
    <r>
      <rPr>
        <sz val="11"/>
        <rFont val="Calibri"/>
        <family val="2"/>
        <scheme val="minor"/>
      </rPr>
      <t>Sede INS  Siquirres</t>
    </r>
  </si>
  <si>
    <t>Se presenta le necesidad de independizar el sistema de suministro de agua de los edificios de bomberos y los edificios del I.N.S.</t>
  </si>
  <si>
    <t xml:space="preserve">Contratación de Servicios Profesionales por demanda para gestión de viabilidad ambiental de proyectos y la respectiva regencia
</t>
  </si>
  <si>
    <t>Servicios de Limpieza de Tanques Sépticos</t>
  </si>
  <si>
    <t>Se requiere del servicio continuo de limpieza de tanques de sépticos y tuberías de aguas negras en todo el territorio nacional como un requisito indispensable para brindar las condiciones de salud que se exige en materia de normativa de higiene y salud.</t>
  </si>
  <si>
    <t>Servicio de Mantenimiento preventivo y servicio técnico para Puertas de vidrio con aluminio y puertas de emergencia del Museo del Jade</t>
  </si>
  <si>
    <t>El correcto funcionamiento de las puertas de vidrio y de emergencia, es esencial para procurar un libre tránsito de los visitantes, y en el caso de la puertas corta fuego, en caso de producirse un conato de incendio, las mismas tiene la función de compartimentar las diferentes áreas, salvaguardando la vida humana de visitantes y colaboradores permitiendo su evacuación, y evitando la propagación del fuego, mitigando los impactos en el inmueble y activos.</t>
  </si>
  <si>
    <r>
      <t>Mantenimiento Preventivo y Servicio Técnico de los Equipos de Audio y Voceo del Instituto Nacional de Seguros</t>
    </r>
    <r>
      <rPr>
        <sz val="11"/>
        <color rgb="FFFF0000"/>
        <rFont val="Calibri"/>
        <family val="2"/>
        <scheme val="minor"/>
      </rPr>
      <t xml:space="preserve"> </t>
    </r>
  </si>
  <si>
    <t>Contar con una empresa que brinde servicios de mantenimiento preventivo y correctivo, al sistema de voceo y amplificación del edificio de oficinas centrales, a efecto de mantenerlos en óptimas condiciones de operación, tanto para transmisión de mensajes institucionales como ubicación de personas y comunicados de emergencia entre otros.</t>
  </si>
  <si>
    <t>Servicios profesionales de Laboratorio de Materiales para estudios de mecánica de suelos por demanda en las propiedades del INS en todo el territorio nacional</t>
  </si>
  <si>
    <t>Los estudios de suelos son necesidades que forman parte de los estudios preliminares, que se deben realizar como en el proceso de consultoría, y es un insumo indispensable para la confección del diseño estructural y por ende de planos constructivos para la construcción de los diferentes edificios.</t>
  </si>
  <si>
    <t>Se resalta que en estos centros de datos Alterno y Principal, se alojan los equipos de comunicación de gran parte del Grupo INS, del Hospital del Trauma y se alquila (CDP) espacio al Poder Judicial con contrato de garantía del respaldo de estos servicios, alojando servidores como el de la Interpol, esto hace indefectible tener que garantizar y mantener en optimas condiciones de operación, funcionamiento y respuesta a fallas estos cuatro generadores de emergencia, a efecto de garantizar la alta disponibilidad en los centros de datos, así mismo, la óptima operación de ellos para poder cumplir con este compromiso en caso de falla de la energía eléctrica de la calle para mantener en operación los equipos de cumunicación alojados en los centros de datos.</t>
  </si>
  <si>
    <t xml:space="preserve">Mantenimiento correctivo del motivo navideño en Oficinas Centrales    </t>
  </si>
  <si>
    <t>Se requiere del servicio continuo de mantenimiento preventivo y servicio técnico del motivo navideño del INS para que funcione en forma adecuada en la época navideña y así formar parte del entorno de la ciudad capital como elemento de tradición del edificio.</t>
  </si>
  <si>
    <t>Mantenimiento Preventivo y Servicio Técnico de los Sistemas Bombeo Agua Potable, Freáticas y Sistemas Fijos Contra Incendio</t>
  </si>
  <si>
    <t>Se necesita brindar el servicio de mantenimiento preventivo y correctivo para bombas para agua potable, freáticas, negras, fluviales y sistema fijo contra incendio del Edificio Central, Sedes, Puntos de Ventas y Centros Médicos, con el fin de contar con los sistemas propiedad del INS en óptimas condiciones de funcionamiento, con el propósito de permitir la utilización normal de los mismos por parte de los funcionarios de la institución enfocado a brindar un adecuado servicio al cliente interno y externo.</t>
  </si>
  <si>
    <t>Servicio de Mantenimiento preventivo y Servicio técnico en los dos Centros de datos, Alterno y Principal para los siguientes sistemas: 1-Sistemas de  Subestacions Eléctricas;  2- Sistemas de tableros eléctricos de distribución; 3- Sistemas de transformadores secos de potencia;  4- Sistemas de pararrayos; 5- Sistemas de puesta a tierra; 6-Sistemas de Ducto barra; 7-Sistemas de Plug-IN.</t>
  </si>
  <si>
    <t>Es importe señalar que en estos centros de datos Alterno y Pricipal, se alojan los equipos de comunicación de gran parte del Grupo INS, del Hospital del Trauma y se alquila (CDP) espacio al Poder Judicial con contrato de garantía del respaldo de estos servicios, alojando servidores como el de la Interpol, esto hace indefectible tener que garantizar y mantener en óptimas condiciones de operación, funcionamiento y respuesta a fallas estos Sistemas y equipos  electromecánicos, a efecto de garantizar la alta disponibilidad en los centros de datos, así mismo la óptima operación de estos sistemas y equipos electromecánicos para poder cumplir con este compromiso.</t>
  </si>
  <si>
    <t>Suministro e Instalación de mejora Eléctrica Interruptor principal en la subestación del Museo del Jade</t>
  </si>
  <si>
    <t xml:space="preserve">Se requiere realizar el cambio para cumplir con la normativa vigente y el código eléctrico, entre la subestación eléctrica y el transformador ya que no debe tener una distancia máxima de 1.5m, en caso de que ese límite sea superado se debe instalar un disyuntor principal. La importancia de dicho disyuntor es que nos permite realizar pruebas en diferentes sistemas que requieren una simulación de corte eléctrico para verificar el funcionamiento de ellos y así anticipar posibles fallos sin necesitan de incurrir en un corte real. </t>
  </si>
  <si>
    <t xml:space="preserve">Contratar el servicio de Mantenimiento preventivo y servicio técnico para el sistema de iluminación de la fachada del edificio central del INS </t>
  </si>
  <si>
    <t>Contar con un servicio de mantenimiento que permita la prestación de los servicios necesarios, para procurar el correcto funcionamiento de los equipos y la continuidad del servicio.</t>
  </si>
  <si>
    <t>Alquiler de Parqueo para Clientes</t>
  </si>
  <si>
    <t>Brindar al cliente un espacio de parqueo mientras realiza sus transacciones en la Institución.</t>
  </si>
  <si>
    <t xml:space="preserve">Servicio de Mantenimiento preventivo y Servicio técnico en los dos Centros de datos, Alterno (dos generadores) y Principal (dos generadores) para el siguiente sistema: Sistema de cuatro ( 4 ) Generadores de emergencia de régimen continuo.
</t>
  </si>
  <si>
    <t>Dirección de Cliente Corporativo y Empresarial - Unidad de Fidelización</t>
  </si>
  <si>
    <t xml:space="preserve">Objetivo Específico 1. Aportar a la rentabilidad del INS por medio del incremento en primas basados en el modelo de segmentación de clientes para contribuir al porcentaje de participación de mercado de las diferentes líneas de seguro.
Meta Específica 3. Fortalecer la  FIDELIZACIÓN de clientes, con actividades de acercamiento, y programas educativos que cubran sus necesidades, para promover la cultura de prevención de riesgos y seguros, con el fin de lograr confianza y lealtad, aportando valor real a la relación con el cliente y convertirlos en nuestros aliados y promotores de prevención.
</t>
  </si>
  <si>
    <t>Como parte de los valores agregados que puede recibir un cliente estratégico del segmento corporativo o empresarial, luego de un análisis comercial, se estarían otorgando chequeos médicos que nos permita incentivar la participación en actividades o capacitaciones para fidelizar las relaciones comerciales existentes con cada uno de ellos.</t>
  </si>
  <si>
    <r>
      <rPr>
        <b/>
        <sz val="11"/>
        <color theme="1"/>
        <rFont val="Calibri"/>
        <family val="2"/>
        <scheme val="minor"/>
      </rPr>
      <t>Objetivo Específico:</t>
    </r>
    <r>
      <rPr>
        <sz val="11"/>
        <color theme="1"/>
        <rFont val="Calibri"/>
        <family val="2"/>
        <scheme val="minor"/>
      </rPr>
      <t xml:space="preserve">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sz val="11"/>
        <rFont val="Calibri"/>
        <family val="2"/>
        <scheme val="minor"/>
      </rPr>
      <t xml:space="preserve">Meta Específica 4. Atender las necesidades institucionales en materia de seguridad humana y patrimonial, mediante el cumplimiento del 100% del plan de acción. (Centro de Monitoreo y Seguridad). </t>
    </r>
  </si>
  <si>
    <t xml:space="preserve">Debido a la magnitud de los proyectos que esta desarrollando la Unidad de Ingeniería para  los Centros Médicos y otras dependencias del INS, los cuales requieren de la obtención de Viabilidad Ambiental y su regencia, se determina la necesidad de contar con un contrato por demanda para facilitar y mejorar el control del servicio.
</t>
  </si>
  <si>
    <t>TOTAL</t>
  </si>
  <si>
    <t>Departamento de Servicio al Cliente</t>
  </si>
  <si>
    <r>
      <rPr>
        <b/>
        <sz val="11"/>
        <color theme="1"/>
        <rFont val="Arial"/>
        <family val="2"/>
      </rPr>
      <t>Objetivo Específico</t>
    </r>
    <r>
      <rPr>
        <sz val="11"/>
        <color theme="1"/>
        <rFont val="Arial"/>
        <family val="2"/>
      </rPr>
      <t xml:space="preserve">: Desarrollar en la organización una cultura transversal de  Servicio al Cliente a través de la elaboración de programas, planes, protocolos y acciones diseñados para maximizar la experiencia de cliente.
</t>
    </r>
    <r>
      <rPr>
        <b/>
        <sz val="11"/>
        <color theme="1"/>
        <rFont val="Arial"/>
        <family val="2"/>
      </rPr>
      <t xml:space="preserve">Meta 1: </t>
    </r>
    <r>
      <rPr>
        <sz val="11"/>
        <color theme="1"/>
        <rFont val="Arial"/>
        <family val="2"/>
      </rPr>
      <t>Generar una cultura de servicio al cliente  en la institución, que impacte positivamente en la experiencia del cliente, mediante la ejecución de al menos el 90% del plan de acción definido por la dependencia para el diseño e implementación del plan 2021.</t>
    </r>
  </si>
  <si>
    <t>Cámara de video profesional</t>
  </si>
  <si>
    <t xml:space="preserve">Desarrollo de campañas permanentes de entrenamiento y capacitación en Servicio al Cliente, a más de 4.500 colaboradores del Grupo INS, como una de las principales funciones del Departamento. </t>
  </si>
  <si>
    <t>30 días naturales</t>
  </si>
  <si>
    <t>Sistema Completo de Trípode de Aluminio</t>
  </si>
  <si>
    <t>Museo del Jade y de la Cultura Precolombina</t>
  </si>
  <si>
    <r>
      <rPr>
        <b/>
        <sz val="11"/>
        <rFont val="Arial"/>
        <family val="2"/>
      </rPr>
      <t>Objetivo Específico</t>
    </r>
    <r>
      <rPr>
        <sz val="11"/>
        <rFont val="Arial"/>
        <family val="2"/>
      </rPr>
      <t xml:space="preserve">: Ser generadores de valor compartido, e incidir en el desarrollo sostenible del país mediante la conservación, revitalización y divulgación del patrimonio arqueológico y artístico que custodia el INS, exhibiendo de forma innovadora las colecciones, fomentando la investigación, promoviendo el aprendizaje y esparcimiento, impulsando propuestas artísticas nacionales y foráneas.
</t>
    </r>
    <r>
      <rPr>
        <b/>
        <sz val="11"/>
        <rFont val="Arial"/>
        <family val="2"/>
      </rPr>
      <t>Meta Específica 1.</t>
    </r>
    <r>
      <rPr>
        <sz val="11"/>
        <rFont val="Arial"/>
        <family val="2"/>
      </rPr>
      <t xml:space="preserve"> Ejecutar las propuestas planteadas en el objetivo por medio de los proyectos de conservación, comunicación y mantenimiento de las colecciones arqueológicas y artísticas, desarrollando el 100% de las acciones programadas para el periodo 2022 (Gestión Administrativa).</t>
    </r>
  </si>
  <si>
    <t>Sudaderas</t>
  </si>
  <si>
    <t>Dentro de las acciones planteadas para el año 2022 en el Plan Anual Operativo,  se determinó la confección de sueter para fortalecer las actividades de proyección del Museo del Jade.</t>
  </si>
  <si>
    <t>Centro de Distribución y Logística</t>
  </si>
  <si>
    <t>No aplica</t>
  </si>
  <si>
    <t>Adquisición de Suministros de Oficina</t>
  </si>
  <si>
    <t xml:space="preserve">Contrato para la adquisición de suministros requeridos (Aseo, oficina, Herramientas y Computo) bajo la modalidad entrega según demanda, a fin de atender las necesidades que demanda la operativa institucional para garantizar su operativa normal de venta de seguros; así como para brindar el apoyo operativo que requiere el Museo de Jade y la Red de Servicios de Salud,  para su correcto funcionamiento.
</t>
  </si>
  <si>
    <t>No aplica, es un proceso por consumo vigente</t>
  </si>
  <si>
    <t>Adquisición de Formularios</t>
  </si>
  <si>
    <t xml:space="preserve">Contrato para la adquisición de formularios bajo la modalidad entrega según demanda, a fin de atender las necesidades que demanda la operativa institucional para garantizar su operativa normal de venta de seguros; así como para brindar el apoyo operativo que requiere el Museo de Jade y la Red de Servicios de Salud  para su correcto funcionamiento.
</t>
  </si>
  <si>
    <t>Varios
(221 líneas)</t>
  </si>
  <si>
    <r>
      <rPr>
        <b/>
        <sz val="11"/>
        <color theme="1"/>
        <rFont val="Arial"/>
        <family val="2"/>
      </rPr>
      <t>Meta 5</t>
    </r>
    <r>
      <rPr>
        <sz val="11"/>
        <color theme="1"/>
        <rFont val="Arial"/>
        <family val="2"/>
      </rPr>
      <t xml:space="preserve"> Fomentar la promoción de la salud y prevención de enfermedades crónicas no transmisibles mediante la atención de al menos 800 personas de zonas vulnerables por medio de chequeos medicos de prevención durante el año 2022. </t>
    </r>
  </si>
  <si>
    <t xml:space="preserve">Dinamómetro Digital </t>
  </si>
  <si>
    <t>Diversos estudios han demostrado que la medición con un dinamómetro permite determinar el riesgo potencial cardiovascular en pacientes con factores de riesgo potenciales, por lo que que representa un complemento muy valioso para contribuir en actividades de prevención y promoción de la salud por padecimiento cardiovasculares.</t>
  </si>
  <si>
    <t>Departamento de Ingenieria y Mantenimiento</t>
  </si>
  <si>
    <r>
      <rPr>
        <b/>
        <sz val="11"/>
        <color theme="1"/>
        <rFont val="Arial"/>
        <family val="2"/>
      </rPr>
      <t>Meta 4</t>
    </r>
    <r>
      <rPr>
        <sz val="11"/>
        <color theme="1"/>
        <rFont val="Arial"/>
        <family val="2"/>
      </rPr>
      <t xml:space="preserve">. Promover una cultura de prevención  en Salud y Seguridad en el Trabajo, Movilidad Segura, Salud General y Seguridad Humana y Patrimonial durante el año 2021 mediante el desarrollo de al menos un 220 actividades o programas planificados de promoción y prevención. </t>
    </r>
  </si>
  <si>
    <t xml:space="preserve">Parlante amplificador
Que Incluya: Micrófono </t>
  </si>
  <si>
    <t xml:space="preserve">La Unidad de Movilidad Segura, realiza actividades de promoción y prevención dirigidas a empresas, clientes y público en general  en  diferentes regiones del país. Entre estas actividades están el desarrollo de capacitaciones, ferias preventivas operativos entre otros, en donde se requiere presentar el mensaje de prevención, el no contar con este bien  dificultad la realización de tareas asignadas, atencion de clientes, afectación a la salud de los colaboradores por esfuerzo de voz y por consecuente el cumplimiento de las metas </t>
  </si>
  <si>
    <t>Subdirección de Cultura y Talento</t>
  </si>
  <si>
    <t>Centro de Acondicionamiento Físico</t>
  </si>
  <si>
    <r>
      <rPr>
        <b/>
        <sz val="11"/>
        <color theme="1"/>
        <rFont val="Arial"/>
        <family val="2"/>
      </rPr>
      <t>Objetivo Específico</t>
    </r>
    <r>
      <rPr>
        <sz val="11"/>
        <color theme="1"/>
        <rFont val="Arial"/>
        <family val="2"/>
      </rPr>
      <t xml:space="preserve">: Realizar una gestión de Talento Humano que procure una organización de alto desempeño, el desarrollo integral de los colaboradores, la orientación a los resultados, la flexibilidad al cambio, todo a través de sistemas de gestión eficientes.
</t>
    </r>
    <r>
      <rPr>
        <b/>
        <sz val="11"/>
        <color theme="1"/>
        <rFont val="Arial"/>
        <family val="2"/>
      </rPr>
      <t>Meta 9</t>
    </r>
    <r>
      <rPr>
        <sz val="11"/>
        <color theme="1"/>
        <rFont val="Arial"/>
        <family val="2"/>
      </rPr>
      <t>: Realizar el 100% de las actividades definidas en el plan de trabajo correspondiente a los programas asignados al servicio de médico de empresa, Centro de Acondicionamiento físico, Proceso de Psicología, Centro de documentación, Salud Ocupacional y Jardín Infantil para el año 2022</t>
    </r>
  </si>
  <si>
    <t>Banda Caminadora</t>
  </si>
  <si>
    <t>En razón de promover la salud integral de los trabajadores, se apoya la preservación de la salud, tanto física como psicológica del personal a través de la prevención de enfermedades y amenazas a la salud, mitigando de esa manera el daño y las secuelas que estas puedan causar en su desarrollo y calidad de vida. En ese sentido, se pretende continuar impulsando la realización de actividad física entre los colaboradores y proveer las herramientas necesarias para el mejoramiento de su condición física y por ende su calidad de vida. El equipo necesario promueve la rehabilitación de lesiones con bajo impacto, mejora de la masa muscular y de la condición física de los colaboradores, promoviendo su bienestar general.</t>
  </si>
  <si>
    <t>Lower Back Bench</t>
  </si>
  <si>
    <t>Body Solid Cross Over Machine</t>
  </si>
  <si>
    <t>Banca plana</t>
  </si>
  <si>
    <t>Rack Squat</t>
  </si>
  <si>
    <t>Banca Inclinado/ plana</t>
  </si>
  <si>
    <t>BOSU</t>
  </si>
  <si>
    <t>TRX</t>
  </si>
  <si>
    <t>Juego de pesas rusas de 5 a 35Lbs</t>
  </si>
  <si>
    <t>Juego de pesas tipo mancuerna de 15 a 80Lbs</t>
  </si>
  <si>
    <t>Barra Olímpica</t>
  </si>
  <si>
    <t>Mini bands</t>
  </si>
  <si>
    <t>Liga elástica de baja intensidad</t>
  </si>
  <si>
    <t>Liga látex resistencia media alta</t>
  </si>
  <si>
    <t>Liga látex resistencia alta</t>
  </si>
  <si>
    <t>Barra Z</t>
  </si>
  <si>
    <t>Seguro para las barras</t>
  </si>
  <si>
    <t>Torre para dominadas</t>
  </si>
  <si>
    <t>JardÍn infantíl</t>
  </si>
  <si>
    <t>Adquisición de abarrotes con el Consejo Nacional de Producción.</t>
  </si>
  <si>
    <t xml:space="preserve">Varios
(102 líneas)
</t>
  </si>
  <si>
    <t>Subdirección de Servicios Generales</t>
  </si>
  <si>
    <t>Repetidora</t>
  </si>
  <si>
    <t>La compra se requiere por cuanto nos encontramos tramitando la habilitación de dos frecuencias TDMA ante MICIT- SUTEL para comunicar a la RSS mediante la tecnología TDMA.  Para tal fin se requiere contar con al menos una repetidora para el HDT,  la otra repetidora se mantiene en stock en caso de requerirse ante una eventualidad por cuanto a pesar de contar con el contrato adjudicado, el plazo de entrega es de 50 días hábiles por lo que en caso de requerirse de urgencia, no podría contarse con el insumo de forma expedita.  Es por esta razon que se contempla mantener una repetidora en stock.</t>
  </si>
  <si>
    <t>Baterías para radio portátil  DGP 6150</t>
  </si>
  <si>
    <t>Para mantener en stock en caso de una necesidad urgente.</t>
  </si>
  <si>
    <t>Baterías para radio portátil 8550</t>
  </si>
  <si>
    <t>Baterías para radio base Modelo PS-12350</t>
  </si>
  <si>
    <t>Baterías para repetidora</t>
  </si>
  <si>
    <t>La compra se requiere por cuanto nos encontramos tramitando la habilitación de dos frecuencias TDMA ante MICIT- SUTEL para comunicar a la RSS mediante la tecnología TDMA.  Para tal fin se requiere contar con al menos una repetidora para el HDT,  la otra repetidora se mantiene en stock en caso de requerirse ante una eventualidad por cuanto a pesar de contar con el contrato adjudicado, el plazo de entrega es de 50 días hábiles por lo que en caso de requerirse de urgencia, no podría contarse con el insumo de forma expedita.  Este insumo es necesario para la instalación de las repetidoras por lo que debe adquirirse de forma conjunta y en iguales cantidades, tanto para la que se estima instalar en el HDT, como para la que se va a mantener en stock.</t>
  </si>
  <si>
    <t>Antenas para repetidora</t>
  </si>
  <si>
    <t xml:space="preserve">Antenas para radio móvil (vehículos) </t>
  </si>
  <si>
    <t>Para mantener en stock en caso de una necesidad urgente o por daño de alguna de las antenas ya instaladas en los vehiculos institucionales.</t>
  </si>
  <si>
    <t>Antenas para radio base (sedes o actividades)</t>
  </si>
  <si>
    <t xml:space="preserve">Tiros 9 mm FMJ, 115 grains </t>
  </si>
  <si>
    <t xml:space="preserve">La munición se requiere dado que existe un gasto anual en las prácticas de tiro para el entrenamiento de los oficiales. </t>
  </si>
  <si>
    <t>Tiros 12 ga  00 Buck</t>
  </si>
  <si>
    <t>Tiros .223 rem 77 grains</t>
  </si>
  <si>
    <r>
      <rPr>
        <b/>
        <sz val="11"/>
        <color theme="1"/>
        <rFont val="Arial"/>
        <family val="2"/>
      </rPr>
      <t>Objetivo Específico:</t>
    </r>
    <r>
      <rPr>
        <sz val="11"/>
        <color theme="1"/>
        <rFont val="Arial"/>
        <family val="2"/>
      </rPr>
      <t xml:space="preserve">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color theme="1"/>
        <rFont val="Arial"/>
        <family val="2"/>
      </rPr>
      <t>Meta Específica 4</t>
    </r>
    <r>
      <rPr>
        <sz val="11"/>
        <color theme="1"/>
        <rFont val="Arial"/>
        <family val="2"/>
      </rPr>
      <t xml:space="preserve">. Atender las necesidades institucionales en materia de seguridad humana y patrimonial, mediante el cumplimiento del 100% del plan de acción. (Centro de Monitoreo y Seguridad). 
</t>
    </r>
  </si>
  <si>
    <t>Radio Transceptor portátil UHF c/teclado</t>
  </si>
  <si>
    <t xml:space="preserve">Se están efectuando las gestiones para asumir el sistema de radio comunicación de la RSS con la habilitación de dos frecuencias TDMA, con lo que se va a requerir  el cambio integral del inventario actual que consta de 60 equipos pero para uso en la frecuencia FDMA y se requieren en la frecuencia TDMA.  </t>
  </si>
  <si>
    <t>60 días nautrales</t>
  </si>
  <si>
    <t>Radio Transceptor Base DGM 5500</t>
  </si>
  <si>
    <t>Se estima la instalacion de dos equipos en la RSS con ocasión del cambio de frecuencias y dos para mantener en stock en caso de una eventualidad.</t>
  </si>
  <si>
    <t>Apósito adhesivo plástico (Curitas)</t>
  </si>
  <si>
    <t>Para el mantenimiento de botiquines según el  Decreto Ejecutivo N. 13466-TSS "Reglamento General de los Riesgos del trabajo", en el que se indica:
Que toda persona empleadora, de conformidad con el artículo 220 del Código de Trabajo vigente, está obligada a procurar a la persona trabajadora que haya sufrido un riesgo del trabajo, el suministro de las prestaciones médicosanitarias que requiera, sin perjuicio de la obligación que tiene de brindarle los primeros auxilios, para lo cual, en cada centro de trabajo deberá instalarse un botiquín de emergencia, con los artículos y medicamentos que disponga el artículo 24 del "Reglamento General de los Riesgos del Trabajo".
Adicionalmente conforme al Decreto Ejecutivo N° 39611-MTSS, Reforma al artículo 24 y adición del artículo 24 BIS, en el que se indican los implementos mínimos con que debe contar el botiquín.</t>
  </si>
  <si>
    <t>45 días naturales</t>
  </si>
  <si>
    <t>Botiquines no equipados</t>
  </si>
  <si>
    <t>Para el mantenimiento de botiquines según el  Decreto Ejecutivo N. 13466-TSS "Reglamento General de los Riesgos del trabajo", en el que se indica:
Que toda persona empleadora, de conformidad con el artículo 220 del Código de Trabajo vigente, está obligada a procurar a la persona trabajadora que haya sufrido un riesgo del trabajo, el suministro de las prestaciones médicosanitarias que requiera, sin perjuicio de la obligación que tiene de brindarle los primeros auxilios, para lo cual, en cada centro de trabajo deberá instalarse un botiquín de emergencia, con los artículos y medicamentos que disponga el artículo 24 del "Reglamento General de los Riesgos del Trabajo".</t>
  </si>
  <si>
    <t xml:space="preserve">Desfibrilador externo automático </t>
  </si>
  <si>
    <t>Para instalación acorde a proyecto de Ley "Creación de espacios cardioprotegidos"</t>
  </si>
  <si>
    <t>Equipo para Triage de pacientes</t>
  </si>
  <si>
    <t>Para uso en caso de emergencia para la clasificación de víctimas, ante la ocurrencia de un evento</t>
  </si>
  <si>
    <t>Esfignomanómetro</t>
  </si>
  <si>
    <t>Foco Pupilar</t>
  </si>
  <si>
    <t xml:space="preserve">Juegos de fantomas para reanimación cardio pulmonar </t>
  </si>
  <si>
    <t xml:space="preserve">Para el programa de entrenamiento de reaniamación cardiopulmonar. </t>
  </si>
  <si>
    <t>Juegos férulas rígidas</t>
  </si>
  <si>
    <t>Mantas térmicas</t>
  </si>
  <si>
    <t xml:space="preserve">Mascarillas para ventilación (boca mascarilla boca)  en reanimación cardiopulmonar </t>
  </si>
  <si>
    <t>Megáfonos</t>
  </si>
  <si>
    <t>Para stock en caso de una eventualidad.</t>
  </si>
  <si>
    <t>Oxímetro</t>
  </si>
  <si>
    <t>Silbatos</t>
  </si>
  <si>
    <t>Para completar la entrega a los brigadistas.  En el 2021 se estarán adquiriendo 100 silbatos.</t>
  </si>
  <si>
    <t>Tijeras de Punta Roma</t>
  </si>
  <si>
    <t>Torniquete de Emergencia para el control de sangrados.</t>
  </si>
  <si>
    <t>Maniquí de rescate</t>
  </si>
  <si>
    <t>Norma de planes de prevención y atención de emergencias para centros laborales o de ocupación pública.  CNE-NA-INTE-DN-01.  12.1.10 Formación y capacitación 
La organización debe proveer formación y capacitación tanto para el comité de emergencias como a los equipos de trabajo que lo respaldan de acuerdo con la valoración del riesgo para generar competencia.   Deben tomarse acciones tales como: inducción, formación, capacitación, tutorías y pasantías para adquirir las competencias necesarias.  Se debe documentar y conservar la información que evidencien la formación y capacitación
Se ha detectado la necesidad de contar con dos maniquies de rescate, los cuales tienen un peso de entre 70 y 90 kilos y cuentan con la estatura de una persona  promedio real.  Dadas las labores propias de la Brigada, es de suma importancia la práctica constante lo más cercano a la realidad posible.  Las situaciones que se simulan, son para mejorar las destrezas y la condición física de nuestros brigadistas. Actualmente, para poder practicar con estos maniquíes, se solicitan en calidad de préstamo a la Academia Nacional de Bomberos, sin embargo estamos a expensas de la aprobación de estos, ya que muchas veces los tienen comprometidos en sus actividades y no les es posible utilizarlos.</t>
  </si>
  <si>
    <t>Máquina para neblina</t>
  </si>
  <si>
    <t>Norma de planes de prevención y atención de emergencias para centros laborales o de ocupación pública.  CNE-NA-INTE-DN-01.  12.1.10 Formación y capacitación 
La organización debe proveer formación y capacitación tanto para el comité de emergencias como a los equipos de trabajo que lo respaldan de acuerdo con la valoración del riesgo para generar competencia.   Deben tomarse acciones tales como: inducción, formación, capacitación, tutorías y pasantías para adquirir las competencias necesarias.  Se debe documentar y conservar la información que evidencien la formación y capacitación.
Estos activos se utilizan tanto en los simulacros en los centros de trabajo, como en las practicas con los brigadistas, de tal manera que se pueda simular un incendio lo más  cercano a la realidad posible, generando en los participantes la incomodidad de trabajar con el factor del humo, pero sin generar intoxicación ni molestias respiratorias</t>
  </si>
  <si>
    <t>Extintor de agua a presión</t>
  </si>
  <si>
    <t>Los extintores cuentan con un promedio de 20 años de vida útil por lo que año con año existen equipos de este tipo que se deben reemplazar por obsolescencia y colocar equipos nuevos que cuenten con un rendimiento optimo y así cumplir con la Normativa Nacional e Internacional, adicional a esto, algunos equipos sufren daños por la corrosión, golpes, caídas o cualquier situación que se pueda presentar a lo largo del año y nos vemos en la necesidad de reemplazar el equipo.</t>
  </si>
  <si>
    <t>Extintor de agua desionizada</t>
  </si>
  <si>
    <t>Actualmente en el Hospital del Trauma y próximamente en Centros de Servicios de Salud de la RED se cuenta con salas de resonancia magnética, en las cuales no puede ingresar ningún objeto metálico ya que este puede funcionar como un proyectil dado el campo magnético de la máquina, es por esa razón que, ante una emergencia por fuego no es prudente utilizar los extintores convencionales los cuales están hechos de acero y aleaciones con otros metales. El extintor CO2 no ferromagnético es aprobado por el fabricante para su uso en instalaciones de resonancia magnética a 7 Tesla. Por otra parte, la maquina necesita electricidad para su funcionamiento, por lo que aplicar un extintor de Agua convencional, al ser esta conductora, podría provocar un accidente para quien lo utilice. El extintor de Agua Mist ha sido probado por el fabricante y cuenta con las especificaciones técnicas para ser utilizado en un conato en los cuartos RM, además al extraer sus cationes y aniones mediante el proceso de intercambio iónico el agua deja de ser conductora de electricidad.</t>
  </si>
  <si>
    <t>Extintor de bióxido de Carbono no ferromagnético</t>
  </si>
  <si>
    <t>Extintor de bióxido de Carbono</t>
  </si>
  <si>
    <r>
      <t xml:space="preserve">
</t>
    </r>
    <r>
      <rPr>
        <b/>
        <sz val="11"/>
        <color theme="1"/>
        <rFont val="Arial"/>
        <family val="2"/>
      </rPr>
      <t xml:space="preserve">
Objetivo Específico</t>
    </r>
    <r>
      <rPr>
        <sz val="11"/>
        <color theme="1"/>
        <rFont val="Arial"/>
        <family val="2"/>
      </rPr>
      <t>: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t>
    </r>
    <r>
      <rPr>
        <b/>
        <sz val="11"/>
        <color theme="1"/>
        <rFont val="Arial"/>
        <family val="2"/>
      </rPr>
      <t xml:space="preserve">
Meta Específica 5: </t>
    </r>
    <r>
      <rPr>
        <sz val="11"/>
        <color theme="1"/>
        <rFont val="Arial"/>
        <family val="2"/>
      </rPr>
      <t xml:space="preserve">Fortalecer el modelo de mejora continua del apoyo que el Centro de Servicios Administrativos brinda al Grupo INS, generando impactos en la huella de carbono, mejoras en el mantenimiento primario y logístico, integración de los servicios de gestión documental, así como generar ahorros en el desempeño de la función, mediante el cumplimiento del 100% del Plan de acción.   (Centro de Servicios Administrativos). </t>
    </r>
  </si>
  <si>
    <t>ZAPATO DE SEGURIDAD PERSONAL COCINA</t>
  </si>
  <si>
    <t>Dotar a los colaboradores de los departamentos que por la índole de sus funciones y las necesidades del servicio así lo requieran de calzado en cumplimiento de las disposiciones vigentes.</t>
  </si>
  <si>
    <t xml:space="preserve">ZAPATOS DE SEGURIDAD HOMBRE </t>
  </si>
  <si>
    <t xml:space="preserve">ZAPATOS DE SEGURIDAD MUJER </t>
  </si>
  <si>
    <t xml:space="preserve">Vasos cónicos </t>
  </si>
  <si>
    <t>Dotar a los clientes con agua fresca, potable y fría  mientras realizan las diferentes transacciones en las oficinas del INS</t>
  </si>
  <si>
    <t>3 días naturales</t>
  </si>
  <si>
    <t>Bidones con Agua</t>
  </si>
  <si>
    <t>BLUSA TIPO CAMISERA SECADO RÁPIDO MANGA LARGA</t>
  </si>
  <si>
    <t>Dotar a los colaboradores de los departamentos que por la índole de sus funciones y las necesidades del servicio así lo requieran del vestuario respectivo, en cumplimiento de las disposiciones vigentes.</t>
  </si>
  <si>
    <t>60 dias naturales</t>
  </si>
  <si>
    <t>BLUSA TIPO CAMISERA SECADO RÁPIDO MANGA CORTA</t>
  </si>
  <si>
    <t>ENAGUA PARA PERSONAL ADMINISTRATIVO</t>
  </si>
  <si>
    <t>PANTALÓN PARA MUJER PERSONAL ADMINISTRATIVO</t>
  </si>
  <si>
    <t>CAMISA TIPO CAMISERA SECADO RÁPIDO MANGA LARGA</t>
  </si>
  <si>
    <t>CAMISA TIPO CAMISERA  MANGA CORTA</t>
  </si>
  <si>
    <t>PANTALÓN PARA HOMBRE PERSONAL ADMINISTRATIVO</t>
  </si>
  <si>
    <t>CORBATA COLOR NEGRO DE 1.50m DE LARGO X 7cm ANCHO</t>
  </si>
  <si>
    <t>PANTALON PARA HOMBRE EN TELA SINCATEX 1615, 65% POLIESTER Y 35% RAYON, CON ZIPPER OCULTO</t>
  </si>
  <si>
    <t>BLUSA MANGA CORTA EN TICATEX 2215, 65% POLYESTER Y 35% ALGODÓN, TIPO AVIADORA</t>
  </si>
  <si>
    <t>BLUSA MANGA LARGA EN TELA TICATEX 2215, 65% POLYESTER Y 35% ALGODÓN, TIPO AVIADORA</t>
  </si>
  <si>
    <t>CAMISA PARA HOMBRE MANGA CORTA EN TICATEX 2215, 65% POLYESTER Y 35% ALGODÓN</t>
  </si>
  <si>
    <t>CAMISA PARA HOMBRE MANGA LARGA EN TICATEX 2215, 65% POLYESTER Y 35% ALGODÓN</t>
  </si>
  <si>
    <t>CAMISETAS TIPO POLO TELA PIQUE 3 BOTONES, 80% ALGODÓN Y 20% POLIÉSTER, MANGA CORTA</t>
  </si>
  <si>
    <t>CAMISETA MUJER TIPO POLO EN TELA PIQUE 3 BOTONES, 80% ALGODÓN Y 20% POLIÉSTER, MANGA CORTA</t>
  </si>
  <si>
    <t>CAMISA PARA HOMBRE MANGA CORTA EN DOCOMA AZUL, 65% POLYESTER Y 35% ALGODÓN</t>
  </si>
  <si>
    <t>GABACHA MANGA CORTA PARA HOMBRE EN DOCOMA AZUL, DE 30 cm DE LONGITUD A PARTIR DE LA CINTURA</t>
  </si>
  <si>
    <t xml:space="preserve">CAMISETA, SUBLIMADA, MANGA CORTA </t>
  </si>
  <si>
    <t>CAMISETA, INTERNA 100% ALGODÓN, MANGA LARGA</t>
  </si>
  <si>
    <t>PANTALON TIPO FATIGA PARA HOMBRE EN TELA ARMY, 65% POLYESTER Y 35% ALGODÓN</t>
  </si>
  <si>
    <t>PANTALON PARA MUJER TIPO FATIGA EN TELA ARMY, 65% POLYESTER Y 35% ALGODON, CON BOTON AL FRENTE DE LA PRETINA</t>
  </si>
  <si>
    <t>PANTALON PARA HOMBRE EN TELA MEZCLILLA 418,1625 g, CON CREMALLERA METALICA</t>
  </si>
  <si>
    <t>PANTALON PARA MUJER EN MEZCLILLA 418,155 g, CON CREMALLERA METALICA</t>
  </si>
  <si>
    <t>PANTALÓN HOMBRE CARGO DESMONTABLE</t>
  </si>
  <si>
    <t>PANTALÓN MUJER CARGO DESMONTABLE</t>
  </si>
  <si>
    <t>UNIFORME CONJUNTO PIJAMA PARA HOMBRE, EN TELA LINETA</t>
  </si>
  <si>
    <t>UNIFORME CONJUNTO PIJAMA PARA MUJER, EN TELA LINETA</t>
  </si>
  <si>
    <t>GABACHA UNISEX EN TELA ARMY COLOR BLANCO, MANGA LARGA, CON CUELLO SPORT</t>
  </si>
  <si>
    <t>Casco de Seguridad</t>
  </si>
  <si>
    <t>Dotar a los colaboradores de los departamentos que por la índole de sus funciones y las necesidades del servicio así lo requieran, de equipo de protección personal, en cumplimiento de las disposiciones vigentes.</t>
  </si>
  <si>
    <t xml:space="preserve">Par de botas de PVC Blancas </t>
  </si>
  <si>
    <t>Chaleco reflectivo de seguridad</t>
  </si>
  <si>
    <t xml:space="preserve">Chaleco de nylon de condura </t>
  </si>
  <si>
    <t>Anteojo de seguridad</t>
  </si>
  <si>
    <t>Tapón Auditivo Desechable de Espuma Antialérgico</t>
  </si>
  <si>
    <t>Par de mangas</t>
  </si>
  <si>
    <t>Gorra tipo safari</t>
  </si>
  <si>
    <t xml:space="preserve">Guantes de Nitrilo </t>
  </si>
  <si>
    <t xml:space="preserve">Guantes de Vinil </t>
  </si>
  <si>
    <t>Guantes de Nitrilo azul desechables</t>
  </si>
  <si>
    <t xml:space="preserve">Guantes de Neopreno </t>
  </si>
  <si>
    <t xml:space="preserve">Guantes cuero de cabrito </t>
  </si>
  <si>
    <t xml:space="preserve">Guantes de Cuero </t>
  </si>
  <si>
    <t>Guantes de cuero dieléctricos</t>
  </si>
  <si>
    <t>Manga de cuero con pechera para soldar</t>
  </si>
  <si>
    <t xml:space="preserve">Arnés de protección 4 argollas </t>
  </si>
  <si>
    <t>Lineas de vida o cordon de seguridad</t>
  </si>
  <si>
    <t>Respirador Descartable Con Filtro N95</t>
  </si>
  <si>
    <t>Respirador Descartable Con Filtro P95</t>
  </si>
  <si>
    <t>Poncho o capa impermeable</t>
  </si>
  <si>
    <t>Respirador con filtro químico contra
gases y vapores orgánico</t>
  </si>
  <si>
    <t>Mascarilla Desechable Contra Polvo No Toxico</t>
  </si>
  <si>
    <t xml:space="preserve">Orejera para practicas de tiro </t>
  </si>
  <si>
    <t xml:space="preserve">Jacket Impermiable </t>
  </si>
  <si>
    <t>Chaleco Antibalas</t>
  </si>
  <si>
    <t>Delantal Impermeable en pvc</t>
  </si>
  <si>
    <t xml:space="preserve">Delantal de cuero </t>
  </si>
  <si>
    <t xml:space="preserve">Guante anti corte para vidrio </t>
  </si>
  <si>
    <t xml:space="preserve">Careta facial para desmerilar </t>
  </si>
  <si>
    <t>Traje de PVC</t>
  </si>
  <si>
    <t>Refrigeradoras de 9"</t>
  </si>
  <si>
    <t>Brindar los equipos necesarios a las diferentes dependencias, ya sean por obsolescencia, deterioro o nuevas necesidades, de acuerdo a los lineamientos vigentes.</t>
  </si>
  <si>
    <t>Refrigeradoras de 16"</t>
  </si>
  <si>
    <t>Cámaras fotográficas</t>
  </si>
  <si>
    <t>Silla Ejecutiva Ergonómica</t>
  </si>
  <si>
    <t>Contadoras de Monedas</t>
  </si>
  <si>
    <t>Horno microondas</t>
  </si>
  <si>
    <t>Reloj Marcador</t>
  </si>
  <si>
    <t>Silla ergonómica oficinista</t>
  </si>
  <si>
    <t>Pantallas de televisión de 43"</t>
  </si>
  <si>
    <t>Pantallas de televisión de 55"</t>
  </si>
  <si>
    <t>Mobiliario Modular</t>
  </si>
  <si>
    <t>Varios
(942 líneas)</t>
  </si>
  <si>
    <t xml:space="preserve">Filtro Aceite Camión International </t>
  </si>
  <si>
    <t>Adquirir los repuestos necesarios para que la flotilla vehícular se encuentre en optimas condiciones para así no tener contratiempos en la asignación de los vehículos que solicitan los funcionarios de las diferentes Unidades de la Institución</t>
  </si>
  <si>
    <t xml:space="preserve">Filtro Aceite Motor Hyunday I10 2011 </t>
  </si>
  <si>
    <t>Filtro Aceite Motor Parte # 2630035503  PARA HYUNDAI TUCSON</t>
  </si>
  <si>
    <t xml:space="preserve">Filtro Aire Ext p/ Internat 530/4900 Manu </t>
  </si>
  <si>
    <t xml:space="preserve"> FILTRO HIDRAULICO, # VMLT1808D, </t>
  </si>
  <si>
    <t xml:space="preserve">Filtro de aceite Daihatsu Terios </t>
  </si>
  <si>
    <t xml:space="preserve">FILTRO DE ACEITE, NUMERO DE PARTE 8973587200, PARA VEHÍCULO MARCA ISUZU, </t>
  </si>
  <si>
    <t>Filtro de Aceite Mitsubishi Canter 2011 / ME084641</t>
  </si>
  <si>
    <t xml:space="preserve">Filtro de aceite motor Nissan Navara </t>
  </si>
  <si>
    <t xml:space="preserve">Filtro de aceite motor Nissan Patrol </t>
  </si>
  <si>
    <t xml:space="preserve">Filtro de aceite Toyota Land Cruiser </t>
  </si>
  <si>
    <t xml:space="preserve">Filtro de aire Daihatsu Terios </t>
  </si>
  <si>
    <t>Filtro de Aire Freightliner 2011</t>
  </si>
  <si>
    <t>Filtro de Aire 1002730</t>
  </si>
  <si>
    <t xml:space="preserve">Filtro de aire Isuzu Dmax </t>
  </si>
  <si>
    <t>Filtro de Aire Mitsubishi Canter 2011</t>
  </si>
  <si>
    <t xml:space="preserve">Filtro de aire # 1500A098, para vehículo
</t>
  </si>
  <si>
    <t>Filtro de Aire Motor Parte #281132S000  / TUCSON</t>
  </si>
  <si>
    <t>Filtro de aire motor Parte 37Z-02-AF931L (MONTACARGAS KOMATSU)</t>
  </si>
  <si>
    <t xml:space="preserve">Filtro de aire Nissan Navara </t>
  </si>
  <si>
    <t xml:space="preserve">Filtro de aire Nissan Patrol </t>
  </si>
  <si>
    <t>Filtro de aire para Toyota Prado</t>
  </si>
  <si>
    <t xml:space="preserve">Filtro de aire Toyota Hiace </t>
  </si>
  <si>
    <t xml:space="preserve">Filtro de Aceite Toyota Land Cruiser </t>
  </si>
  <si>
    <t xml:space="preserve">Filtro de aire Toyota Yaris </t>
  </si>
  <si>
    <t xml:space="preserve">Filtro de diésel camión Freighliner </t>
  </si>
  <si>
    <t xml:space="preserve">Filtro de diésel Isuzu Dmax </t>
  </si>
  <si>
    <t>Filtro de Diésel Mitsubishi Canter 2011 (ME016841) 12 cm</t>
  </si>
  <si>
    <t xml:space="preserve">Filtro de Diesel Mitsubishi L200 2007 </t>
  </si>
  <si>
    <t xml:space="preserve">Filtro de diésel Nissan Navara </t>
  </si>
  <si>
    <t xml:space="preserve">Filtro de diésel Nissan Patrol </t>
  </si>
  <si>
    <t xml:space="preserve">Filtro de diésel Toyota Hilux y Hiace </t>
  </si>
  <si>
    <t>Filtro de diésel Toyota Prado</t>
  </si>
  <si>
    <t xml:space="preserve">Filtro diésel trampa Nissan Navara </t>
  </si>
  <si>
    <t xml:space="preserve">Filtro para Coolant 2106 </t>
  </si>
  <si>
    <t xml:space="preserve">Filtro de aire acondicionado #CAF1013T para
maquinaria y equipo (D-Max , Frontier) </t>
  </si>
  <si>
    <t xml:space="preserve">Filtro de aire acondicionado #CAF1870P para
maquinaria y equipo </t>
  </si>
  <si>
    <t>Filtro de aire acondicionado #ACP887 para
maquinaria y equipo  Prado RAV4 ,4RUNNER (87139-28010)</t>
  </si>
  <si>
    <t>Filtro de aire acondicionado #ACP815 para
maquinaria y equipo (I10)</t>
  </si>
  <si>
    <t xml:space="preserve">Filtro de aire acondicionado #CAF1882PT para
maquinaria y equipo </t>
  </si>
  <si>
    <t>Filtro de aire acondicionado #ACP724 para
maquinaria y equipo (MARCA NISSAN NAVARA) (27274-EB700)</t>
  </si>
  <si>
    <t>Filtro de aire acondicionado #CAF1950P para
maquinaria y equipo (MARCA TOYOTA RAV4)</t>
  </si>
  <si>
    <t>Filtro aire # parte CAF1816PT para Toyota (TOYOTA YARIS</t>
  </si>
  <si>
    <t xml:space="preserve">Filtro de aire # p902609, AF1012T para
maquinaria y equipo  </t>
  </si>
  <si>
    <t xml:space="preserve">Filtro de aire #af368t para maquinaria y equipo( TOYOTA COASTER) </t>
  </si>
  <si>
    <t>Filtro de aire #AF293 para maquinaria y equipo (SUZUKI GRAND VITARA)</t>
  </si>
  <si>
    <t xml:space="preserve">Filtro de aire #AF3938 para maquinaria y equipo </t>
  </si>
  <si>
    <t>Filtro de aire #AF5286 para maquinaria y equip</t>
  </si>
  <si>
    <t>Filtro diésel #parte G2920T para vehículo (4RUNNER Y COASTER)</t>
  </si>
  <si>
    <t>Filtro de aceite de motor # BC-151, # LFP-5971, #
P550597 (# 90915-03006), # LF3608, (#
LFP5971T)  (COASTER )</t>
  </si>
  <si>
    <t>Filtro aceite # LF3614 ( 90915-03001)(PH2840)
(P522015) para motores (Yaris )</t>
  </si>
  <si>
    <t xml:space="preserve">Filtro de aceite PH8AT O PH8A  </t>
  </si>
  <si>
    <t xml:space="preserve">Filtro de aceite #PH2867 para maquinaria y
equipo </t>
  </si>
  <si>
    <t xml:space="preserve">Filtro de aceite #p7188 para maquinaria y equipo </t>
  </si>
  <si>
    <t>Filtro aceite # parte LFP805CN para vehículo l200</t>
  </si>
  <si>
    <t xml:space="preserve">Filtro de aceite #P967 para maquinaria y equipo </t>
  </si>
  <si>
    <t xml:space="preserve">Filtro de aceite motor # 90915-YZZJ1  </t>
  </si>
  <si>
    <t xml:space="preserve">Filtro de Aceite Mitsubishi L200 </t>
  </si>
  <si>
    <t xml:space="preserve">Filtro de Aceite Toyota Prado 2003 </t>
  </si>
  <si>
    <t>Aceite semisintético 15w 40</t>
  </si>
  <si>
    <t xml:space="preserve">Aceite lubricante penetrante </t>
  </si>
  <si>
    <t xml:space="preserve">Aceite sintético 75w90 </t>
  </si>
  <si>
    <t xml:space="preserve">Aceite sintético para compresor </t>
  </si>
  <si>
    <t>Aceite sintético tipo atf</t>
  </si>
  <si>
    <t xml:space="preserve">Agua destilada para baterías </t>
  </si>
  <si>
    <t xml:space="preserve">Fijador de roscas alto torque residual </t>
  </si>
  <si>
    <t xml:space="preserve">Fluido para dirección hidráulica </t>
  </si>
  <si>
    <t xml:space="preserve">Grasa lubricante en aerosol </t>
  </si>
  <si>
    <t>Grasa multipropósito</t>
  </si>
  <si>
    <t xml:space="preserve">Limpiador de carburos en aerosol </t>
  </si>
  <si>
    <t>Limpiador de contactos eléctricos</t>
  </si>
  <si>
    <t xml:space="preserve">Limpiador de frenos en aerosol </t>
  </si>
  <si>
    <t xml:space="preserve">Limpiador inyectores vehículos diésel </t>
  </si>
  <si>
    <t>Limpiador inyectores vehículos gasolina</t>
  </si>
  <si>
    <t xml:space="preserve">Limpiador inyectores vehículos gasolina </t>
  </si>
  <si>
    <t>Líquido de frenos dot 4</t>
  </si>
  <si>
    <t>Silicón gris alta temperatura</t>
  </si>
  <si>
    <t>Fijador de roscas removible</t>
  </si>
  <si>
    <t xml:space="preserve">Escobillas limpiaparabrisas 35,98 cm </t>
  </si>
  <si>
    <t xml:space="preserve">Escobillas limpiaparabrisas 43,18 cm </t>
  </si>
  <si>
    <t xml:space="preserve">Escobillas limpiaparabrisas 45,72 cm </t>
  </si>
  <si>
    <t xml:space="preserve">Escobillas limpiaparabrisas 40,64 cm </t>
  </si>
  <si>
    <t>Escobillas limpiaparabrisas 50,8 cm</t>
  </si>
  <si>
    <t>Escobillas limpiaparabrisas 55,88 cm</t>
  </si>
  <si>
    <t>Escobillas limpiaparabrisas 60,96 cm</t>
  </si>
  <si>
    <t xml:space="preserve">Escobillas limpiaparabrisas 66,04 cm </t>
  </si>
  <si>
    <t xml:space="preserve">Gasa metálica tipo borne </t>
  </si>
  <si>
    <t>BATERIA SERIE 105D31L-MF, VOLTAJE 12 V, DIMENSIONES 25,5 cm LARGO X 17,5 cm ANCHO X 20 cm ALTO, POTENCIA ARRANQUE 530 cca</t>
  </si>
  <si>
    <t>20 días naturales</t>
  </si>
  <si>
    <t>BATERIA, SERIE N50 CON CEJILLA, VOLTAJE 12 V SELLADA, REFORZADA, DIMENSIONES 23 cm LARGO X 17,5 cm ANCHO X 19 cm ALTO, POTENCIA ARRANQUE 550 cca</t>
  </si>
  <si>
    <t>BATERIA SERIE NS40ZL, VOLTAJE 12 V, SELLADA, REFORZADA, DIMENSIONES 18 cm LARGO X 12 cm ANCHO X 20 cm ALTO, POTENCIA ARRANQUE 320 cca</t>
  </si>
  <si>
    <t>BATERÍA N60, VOLTAJE 12 V, SELLADA, LIBRE DE MANTENIMIENTO, REFORZADA, DIMENSIONES 24 cm LARGO X 12,5 cm ANCHO X 20 cm ALTO, POLARIDAD (- +), POTENCIA ARRANQUE 439 CCA, BORNE POSTE GRANDE</t>
  </si>
  <si>
    <t>SERIE NS40, 12 V, DIMENSIONES LARGO 19,5 cm X ANCHO 13 cm X 20 cm ALTO, POLARIDADE ( - +), POTENCIA DE ARRANQUE 354 CCA MÍNIMO, TIPO BORNE POSTE PEQUEÑO, BATERIA LIBRE DE MANTENIMIENTO, CONCEJILLA EN LA BASE PARA FIJACIÓN.</t>
  </si>
  <si>
    <t>BATERIA TIPO N70, SELLADA, REFORZADA, POTENCIA ARRANQUE 365 cca, BORNE POSTE GRANDE, DIMENSIONES 26 cm LARGO X 17 cm ANCHO X 19 cm ALTO</t>
  </si>
  <si>
    <t>Llanta trasera para moto 100/90-17, tubular</t>
  </si>
  <si>
    <t>Llanta delantera  para moto 100/90-17, tubular</t>
  </si>
  <si>
    <t xml:space="preserve">Hule protector para neumático, medidas 750 x
16 (inicivo) </t>
  </si>
  <si>
    <t>Llanta 10,00r20, 16 capas</t>
  </si>
  <si>
    <t>Llanta 165/60r14, radial tubular, 5 capas</t>
  </si>
  <si>
    <t>Llanta 195r15 c, radial tubular, 8 capas</t>
  </si>
  <si>
    <t>Llanta 205/75r16 c. tracción at con neumático</t>
  </si>
  <si>
    <t>Llanta lt 245/70r16, tracción at, radial tubular</t>
  </si>
  <si>
    <t>Llanta la 255/70r16, tracción at, radial tubular</t>
  </si>
  <si>
    <t>Llanta lt 265/70r17, radial tubular, tracción at. 8 capas</t>
  </si>
  <si>
    <t>Llanta 215/65r16, tracción at, radial tubular, 6 capas</t>
  </si>
  <si>
    <t>Llanta 225/70r17, tracción at, radial tubular, 8 capas</t>
  </si>
  <si>
    <t>LLANTA 225/70R17,TRACCIÓN HT, RADIAL TUBULAR, INDICE DE CARGA 99 (775 kg), ÍNDICE DE VELOCIDAD R (170 km/h) O SUPERIOR, 8 CAPAS, CON ESTRÍA DE 8 mm DE PROFUNDIDAD O SUPERIOR</t>
  </si>
  <si>
    <t>LLANTA 185/60R15, RADIAL TUBULAR, INDICE DE CARGA DE 84 (500 kg) O SUPERIOR, INDICE DE VELOCIDAD DE T (190 km/h), 5 CAPAS, CON ESTRÍAS DE 8 mm DE PROFUNDIDAD</t>
  </si>
  <si>
    <t xml:space="preserve">Carretilla </t>
  </si>
  <si>
    <t xml:space="preserve">Se requiere dotar al personal del proceso logístico las herramientas necesaria para que realicen  las labores diarias de manera eficiente , en este caso las carretillas se utilizarán para el traslados de activos , traslados de cajas , suministro de oficinas centrales, complejo médico de la Uruca  y edificios descentralizados. Sumado a esto se requiere que los supervisores del servicio de mantenimiento primario cuenten con dicha herramienta para el traslado de reciclaje e insumos de aseo  a nivel nacional .
</t>
  </si>
  <si>
    <t>8 días hábiles</t>
  </si>
  <si>
    <t>Taladro</t>
  </si>
  <si>
    <t xml:space="preserve">Se requiere dotar al personal del proceso logístico de las herramientas necesarias para que realicen las labores  de manera eficiente. En  este caso los taladros  se utilizarán para el proceso de armado y desarmado de  activos, instalación de sobres de escritorio, instalación de pantallas, así como mantenimiento general de los activos  a nivel nacional. Se utilizarán en la giras multidisciplinarias y en las diferentes bodegas a cargo
</t>
  </si>
  <si>
    <t>Multiherramienta mototol</t>
  </si>
  <si>
    <t>Se requiere para el realizar tareas de borrado de los números de  chasis y de motor de los vehículos que son retirados de flotilla y los vehiculos de  salvamentos que no pueden ser puestos de nuevo en circulación, pues son catalogados como pérdidas totales. 
Es importante señalar que la compra de la herramienta será en  sustitucion de  la que actualmente  se encuentra en el taller mecánico y está en malas condiciones.  Es indispensable contar con esta herramienta, ya que permite acceder a lugares difíciles donde están las numeraciones de motor y chasis</t>
  </si>
  <si>
    <t>Esmeriladora</t>
  </si>
  <si>
    <t xml:space="preserve">Se requiere realizar la compra para trabajos en el taller mecánico, que son indispensables para el mantenimiento de los vehículos, de igual forma para el borrado de numeraciones de motores y chasis de vehículos de flotilla o salvamento que se ponen a la venta como repuestos. </t>
  </si>
  <si>
    <t>Elevador para llantas y frenos</t>
  </si>
  <si>
    <t>Se requiere para una mejor revisión de frenos y los mantenimientos correctivos que son realizados a  la flota vehícular . Sistema móvil que permite utilizarlo en áreas de interés. Sistema versátil para contingencias que nos permite brindar continuidad al negocio en diferentes diferentes, cuyas lecciones fueron aprendidas por la pandemia</t>
  </si>
  <si>
    <t>30 días hábiles</t>
  </si>
  <si>
    <t>Lámpara extensión con Canasta</t>
  </si>
  <si>
    <t>Se requiere realizar la compra para sustitución de las que se encuentran en mal estado y se requiere una adicional del taller ubicado en la Uruca</t>
  </si>
  <si>
    <t>5 días hábiles</t>
  </si>
  <si>
    <t>Camilla Plástica</t>
  </si>
  <si>
    <t>Se requiere realizar la compra para sustitución con las que se cuentan actualmente debido a que presentan degaste en la ruedas y daños en el armazón plástico. Se utilizaran en conjunto con el elevador para llantas según el sitio en que se requiera</t>
  </si>
  <si>
    <t>Llave de ajuste bidereccional 3/8"</t>
  </si>
  <si>
    <t>Se requiere para realizar los mantenimientos preventivos y correctivos de los vehículos que no se encuetran en garantia de agencia. Sutitución de los actuales por antigüedad</t>
  </si>
  <si>
    <t>Llave de ajuste bidereccional 1/2"</t>
  </si>
  <si>
    <t>Se requiere para realizar los mantenimientos preventivos y correctivos de los vehículos que no se encuentran en garantia de agencia. Sutitución de los actuales por antigüedad y fallos que presentan</t>
  </si>
  <si>
    <t>Lector automotriz -Scanner-</t>
  </si>
  <si>
    <t>Se requiere para realizar los mantenimientos preventivos y correctivos de los vehículos de la flotilla,   con el fin de detectar inconsistencias en su operación.  Sustitución del actual por obsolescencia</t>
  </si>
  <si>
    <t>15 días hábiles</t>
  </si>
  <si>
    <t>Pistola de Calor</t>
  </si>
  <si>
    <t xml:space="preserve">Se requiere para realizar el cambio de la rotulación de los vehículos que se encuentran dañadas y para una mejor imagen del grupo INS </t>
  </si>
  <si>
    <t>Lavadora y Aspiradora de alfombras y tapicería</t>
  </si>
  <si>
    <t xml:space="preserve">Se requiere para realizar los mantenimiento de la tapicería  de la flota institucional. Protocolo de limpieza profunda, según lecciones aprendidas por la pandemia. </t>
  </si>
  <si>
    <t>Romana de Plataforma de Hierro</t>
  </si>
  <si>
    <t>Los activos solicitados se requiere para realizar el pesaje de  las cajas con documentos que han cumplido su vigencia legal -administrativa y que deben incluirse en eliminación, los cuales son procesados mediante el convenio de Cooperación Interinstitucional entre el Instituto Nacional de Seguros y el Instituto Tecnológico de Costa Rica para convertir en material no legible los documentos con información confidencial, cabe destacar que, los datos del pesaje son utilizados en los informes de gestión de residuos.
Actualmente la labor de pesaje se realiza con una romana que tiene capacidad únicamente para 500 kilos, por lo que el proceso de pesaje requiere una inversión de tiempo que podría subsanarse con una romana de mayor capacidad, en promedio por mes se procesan   15.000  kilos de documentos para reciclaje.</t>
  </si>
  <si>
    <t>Romana de Plataforma de Acero Inoxidable</t>
  </si>
  <si>
    <t xml:space="preserve">El activo solicitado se requiere para realizar el pesaje de los desechos valorizables, desechos biopeligrosos y desechos peligrosos, en el Centro de Acopio en la Red de Servicios de Salud la Uruca, cabe destacar que, los datos del pesaje son reportados y utilizados en los informes de gestión de residuos y solciitados dentro de los planes de Gestión Ambiental Institucional, solicitado por la Dirección de Gestión de Calidad Ambiental (DIGECA)  y además para los residuos biopeligrosos que se reportan a la contraloría ambiental.  </t>
  </si>
  <si>
    <t>Balanza tipo gancho digital</t>
  </si>
  <si>
    <t xml:space="preserve">El activo solicitado se requiere para realizar el pesaje de los desechos valorizables e insumos de aseo, en las giras multitareas que se realizan en los 4 camiones y 2 microbuses panel asignados a nuestro Departamento, dichas giras se realizan en todo el territorio Nacional tanto en Sedes, Punto de Venta, Punto de Servicio y Centros de Salud, cabe destacar que,  los datos del pesaje son reportados y utilizados en los informes de gestión de residuos y solicitados dentro de los planes de Gestión Ambiental Institucional, solicitados por la Dirección de Gestión de Calidad Ambiental (DIGECA). </t>
  </si>
  <si>
    <t>Montacargas tipo triciclo eléctrico</t>
  </si>
  <si>
    <t>Debido al traslado de la Unidad de Gestión de Documentos a las instalaciones ubicadas en el plantel contiguo a la Sede del Este, la Unidad replanteó los métodos de almacenamiento y por ende su operativa, incluyendo en las labores diarias el uso de equipo para manipulación de cargas, debido a que las cajas con documentos se colocan en tarimas para su almacenamiento y posteriormente se ubican en los parales respectivos.  El equipo que se solicita va ser de uso en los diferentes depósitos de archivo. Para sustituir el placa 40001545 que ya cumplió su vida útil y presenta muchas fallas</t>
  </si>
  <si>
    <t>90 días naturales</t>
  </si>
  <si>
    <t>Apilador eléctrico</t>
  </si>
  <si>
    <t>Debido a que nuestro Departamento Centro de Servicios Administrativos cuenta con una Bodega de Activos en Tránsito en el Complejo Médico la Uruca (732 mts cuadrados), en el cual existen seis racks de Almacenamiento con una altura de 4 metros, resulta necesario contar con un apilador que nos facilite con las labores cotidianas de acomódo y así maximizar el uso de los espacios  existentes en los racks, labor que solo se logra realizar con dicho equipo, minimizando los posibles incidentes en temas de salud ocupacional.  Para sustituir el apilador Marca Jet Star placa 40001465 que está presentando muchas fallas</t>
  </si>
  <si>
    <t>Medidor de distancia laser</t>
  </si>
  <si>
    <t>Se requiere para la atención y medición de propiedades cuando se realizan tomas de posesión de nuevos bienes realizables.</t>
  </si>
  <si>
    <t>15 días naturales</t>
  </si>
  <si>
    <t>Drone, incluye: Licencia del CETAC, exámen médico, curso teórico, entrenamiento simulador, entrenamiento práctico,  dos baterías y garantía extendida</t>
  </si>
  <si>
    <t xml:space="preserve">Se requiere para una mejor visión y mantenimiento de bienes realizables que sean de gran tamaño y en ocasiones de dificil acceso. </t>
  </si>
  <si>
    <t>Centro de Lavado</t>
  </si>
  <si>
    <t>Debido a la pandemia, se realizan procesos de desinfección diarios lo que demanda el lavado de los materiales utilizados para dichos procesos. Actualmente se cuenta con un Centro de Lavado rescatado de salvamento (N° inventario 3962) por lo que se proyecta el recambio del equipo ya que no es un equipo nuevo y su uso constante podría afectar su funcionalidad.</t>
  </si>
  <si>
    <t xml:space="preserve">Ingeneiría y Mantenimiento </t>
  </si>
  <si>
    <r>
      <rPr>
        <b/>
        <sz val="11"/>
        <rFont val="Arial"/>
        <family val="2"/>
      </rPr>
      <t>Objetivo Específico:</t>
    </r>
    <r>
      <rPr>
        <sz val="11"/>
        <rFont val="Arial"/>
        <family val="2"/>
      </rPr>
      <t xml:space="preserve"> Brindar los servicios de apoyo al Grupo INS para el cumplimiento de los objetivos estratégicos de forma eficiente, oportuna, sostenible e innovadora que permita ofrecer servicios de calidad, desarrollando un uso óptimo de los recursos mediante flujos de procesos, con una clara planificación, valoración del riesgo y rendición de cuentas.
</t>
    </r>
    <r>
      <rPr>
        <b/>
        <sz val="11"/>
        <rFont val="Arial"/>
        <family val="2"/>
      </rPr>
      <t xml:space="preserve">Meta Específica 7: </t>
    </r>
    <r>
      <rPr>
        <sz val="11"/>
        <rFont val="Arial"/>
        <family val="2"/>
      </rPr>
      <t>Iniciar la aplicación del modelo definido para la gestión del mantenimiento, diseño y construcción, utilizando las herramientas tecnológicas actuales, administrando los riesgos y en apego al eje transversal de sostenibilidad del Grupo INS. (Departamento Ingeniería y Mantenimiento), por medio del cumplimiento del 100% del plan de acción.</t>
    </r>
  </si>
  <si>
    <t>Materiales para Construcción</t>
  </si>
  <si>
    <t>Cumplir con las necesidades a nivel institucional para el mantenimiento y remodelación de las diferentes edificaciones de la Institución.</t>
  </si>
  <si>
    <t xml:space="preserve">Varios
(1707 líneas)
</t>
  </si>
  <si>
    <t>10 días naturales</t>
  </si>
  <si>
    <t xml:space="preserve">Electroválvula Helvez SV359 para fluxómetro electrónico </t>
  </si>
  <si>
    <t>Para brindar mantenimiento a los lavatorios  del Complejo Hospitalario la Uruca</t>
  </si>
  <si>
    <t>Fuente de alimentación regulada Helvez SV-360, para fluxómetro electrónico</t>
  </si>
  <si>
    <t>Medidor de PH y temperatura</t>
  </si>
  <si>
    <t>Dotar de equipo especializado al operador de la planta de tratamientos del CS Cuidad Quesada , con el fin de poder garantizar que las aguas residuales se encuentren dentro de los parametros regulados por el ministerio de salud</t>
  </si>
  <si>
    <t>Microscopio</t>
  </si>
  <si>
    <t>Hidrolavadora</t>
  </si>
  <si>
    <t>Manguera 30 metros</t>
  </si>
  <si>
    <t>Fotometro  portatil de cloro libre y total</t>
  </si>
  <si>
    <t>Termorreactor RD125</t>
  </si>
  <si>
    <t>Espectrofotometro</t>
  </si>
  <si>
    <t>Mantenimiento General - Regionalización</t>
  </si>
  <si>
    <t>PALA METALICA CUADRADA PLANA, HOJA DE 247,65 mm X 279,4 mm (9 1/4 Pulg X 11 Pulg), CON MANGO DE MADERA, AGARRADERA DE 914,4 mm (36 Pulg) X 38 mm DIAMETRO</t>
  </si>
  <si>
    <t>Se requiere para llevar a cabo las labores de mantenimientos en las diferentes unidades del departamento de Mantenimiento, en procura del desempeño de las funciones diarias en la atención de las solicitudes de los diferentes servicios.</t>
  </si>
  <si>
    <t>Mantenimiento General - Regionalización / Electrica</t>
  </si>
  <si>
    <t xml:space="preserve">	CINCEL DE ACERO PEQUEÑO DE 12CM DE LARGO X 1.2CM DE ANCHO</t>
  </si>
  <si>
    <t>CINCEL DE ACERO DE 304.8 mm X 25.4 mm DIAMETRO</t>
  </si>
  <si>
    <t>ESCALERA DE EXTENSION FIBRA DE VIDRIO, LARGO 7.31 m (24 PIES), 2 SECCIONES DE FIBRA DE VIDRIO, ANCHO 482.60 mm, PESO 26.59 Kg</t>
  </si>
  <si>
    <t>BARRA HEXAGONAL CON PUNTA ESPESOR 31,75 mm X 1,75 m, FORJADA EN ACERO ALTO CARBONO Y TRATAMIENTO TÉRMICO CON EXTREMOS ENDURECIDOS</t>
  </si>
  <si>
    <t>BARRA DE ACERO (CHUZO FORZADO) CON PUNTA PLANA, HOJA PLANA DE 101,6 mm X 232,75 mm (4 1/2 Pulg X 9 1/2 Pulg) PARA PERFORACIONES MANUALES</t>
  </si>
  <si>
    <t>CUERDA DE POLYESTER DE 13 mm, ISOSTATICA</t>
  </si>
  <si>
    <t>Mantenimiento General - Unidad Eléctrica</t>
  </si>
  <si>
    <t>Alicate articulado,de combinación dos posiciones de 203mm (8”), fabricado en acero Cromo Níquel para mayor durabilidad con recubrimiento anti-corrosión, quijadas maquinadas para mejor agarre y mangos recubiertos con doble plastisol anti-deslizante.</t>
  </si>
  <si>
    <t>Alicate corta cable de alto poder de 240mm(9 1/2") fabricado en acero Cromo Níquel para mayor durabilidad y mejor superficie de corte con recubrimiento anti-corrosión, quijadas maquinadas para mejor agarre y mangos recubiertos con doble plastisol anti-deslizante.</t>
  </si>
  <si>
    <t>Alicate de presión, de 254mm(10"),  fabricado en acero Cromo- Vanadio con
palanca de afloje rápido, con mordazas curvas con cuatro puntos de contacto para una máxima presión sobre tuercas y tornillos.</t>
  </si>
  <si>
    <t>Alicate profesional de puntas de 210mmm (8-1/4) de longitud, fabricado en acero con alto contenido de cromo con Tratamiento térmico, con corte lateral, puntas largas, empuñaduras con aislamiento de 1.000 voltios con mango de seguridad ergonómico bi-material, ensamblada con articulación ínter lazada para mejores cortes.</t>
  </si>
  <si>
    <r>
      <t>Alicate profesional para electricista  de 200mm (8</t>
    </r>
    <r>
      <rPr>
        <b/>
        <sz val="11"/>
        <color indexed="8"/>
        <rFont val="Arial"/>
        <family val="2"/>
      </rPr>
      <t>"</t>
    </r>
    <r>
      <rPr>
        <sz val="11"/>
        <color indexed="8"/>
        <rFont val="Arial"/>
        <family val="2"/>
      </rPr>
      <t xml:space="preserve">) de longitud, fabricado en acero con alto contenido de cromo con tratamiento térmico, con corte lateral, puntas planas, muelas aserradas y cóncavas, empuñaduras con aislamiento de 1.000 voltios con mango de seguridad ergonómico bi-material ensamblada con articulación ínter lazada para mejores cortes. </t>
    </r>
  </si>
  <si>
    <t>Alicate articulado de extensión de 305mm (12”), fabricado en acero Cromo Níquel para mayor durabilidad con recubrimiento anti-corrosión, mordazas paralelas y tenazas profundas para mejor agarre, con mangos recubiertos con doble plastisol anti-deslizante.</t>
  </si>
  <si>
    <t xml:space="preserve">Alicate profesional de corte diagonal de 160mm (6-1/4") de largo, con capacidad para cortar metales blandos
o cable eléctrico de hasta 20 mm de diámetro,  con aislamiento de 1.000 voltios con mango de seguridad ergonómico bi-material ensamblada con articulación ínter lazada para mejores cortes. </t>
  </si>
  <si>
    <t>Amperimetro de gancho de 240 mm de longitud, con pantalla de alto contraste blanco y negro, con luz LED, un rango de voltaje de 600 AC/DC, para mediciones en AC hasta 600 Amps., con abertura de mandibula de 1,30", con calificador de seguridad CAT III 600 V, que mida continuidad con zumbador.</t>
  </si>
  <si>
    <t>Caja plástica porta herramientas con las siguientes medidas: 29-3/4" (759 mm) de ancho, 18-1/2" (473 mm) de alto y 19" (486 mm) de profundidad, con ruedas, con capacidad para 24 galones  , con hebillas de metal resistentes para colocar candados, con bandeja única que se sienta en la manija para espacio adicional de trabajo, ideal para almacenar grandes herramientas y accesorios.</t>
  </si>
  <si>
    <t>Cinta métrica de 8 metros con lámina impresa dupla de acero recubierto de nylon la cual ofrece una calidad superior de 27 mm de ancho, con las marcas verticales en la lámina, con impresión al reverso para mejor visibilidad, ergonómicamente diseñada para proporcionar una mayor comodidad en su uso y con un gancho de extremo magnético de alta resistencia.</t>
  </si>
  <si>
    <t xml:space="preserve">Cortadora para tubo de cobre para grosores de 1/8” hasta 1-1/8" (3mm – 29 mm) con dispositivo para quitar la rebaba después del corte y con hoja extra incluida. </t>
  </si>
  <si>
    <t>Cuchilla para electricista plegable de 95 mm, fabricada en acero al carbón, que sea compacta y  con empuñadura de plástico aislante.</t>
  </si>
  <si>
    <t xml:space="preserve">Extensión eléctrica de 15 metros de longitud, con lámpara protejida con canasta galvanizada y cordon eléctrico  de 3X18 SJT </t>
  </si>
  <si>
    <t>Hoja de sierra bimetálica, flexible, con dientes de aleación templada con los dientes de forma continua a partes posteriores de acero flexibles para una mayor durabilidad.</t>
  </si>
  <si>
    <t xml:space="preserve">Juego de llaves allen milimétricas de 8 piezas fabricadas en acero cromo- vanadio, puntas con bisel para acople rápido, en estuche plastico con las siguientes medidas, 1.5, 2, 2.5, 3, 4, 5,6, 8, </t>
  </si>
  <si>
    <t xml:space="preserve">Juego de llaves allen de pulgada de 10 piezas fabricadas en acero cromo- vanadio, puntas con bisel para acople rápido, en estuche plastico con las siguientes medidas: 5/54, 3/32,7/64,1/8, 9/64, 5/32, 3/16, 7/32, 1/4. </t>
  </si>
  <si>
    <t>Juego de llaves corofijas combinadas milimétricas y de pulgada, de 20 piezas, fabricadas en cromo -vanadio con las siguientes medidas 1/4", 5/16", 3/8", 7/16", 1/2", 9/16", 5/8", 11/16", 3/4" y 7/8", 8mm, 9mm, 10mm, 11mm, 12mm, 13mm, 14mm, 15mm, 17mm y 18 mm , en dispensador plástico portátil que facilita el almacenaje.</t>
  </si>
  <si>
    <t>Juego de punzones/matrices “ Slug-Out” para tubo de 1/2” hasta 2” (TROQUELES), en caja plástica con compartimientos individuales, para acero dulce hasta calibre 10 y acero inoxidable hasta calibre 12, el juego debe contener troquel de 1/2 “, 3/4 “, 1”, 1 ¼ “, 1 ½”, 2”, con Ratchet manual, cojinete y tornillo de presión de 1/2”, cojinete y tornillo de presión de 3/4" a  2” y estuche plástico rojo.</t>
  </si>
  <si>
    <t xml:space="preserve">Juego de desatornilladores que sean resistentes y certificados 1,000 Voltios, con mango ergonómico, para un agarre seguro y que resista los impactos que incluya, Punta plana  2.5 mm, 3mm, 4mm, 5.5mm, 6.5 mm y punta Phillips #1, #2 </t>
  </si>
  <si>
    <t>Linterna para cabeza con las siguientes dimensiones: 2,4” de ancho, 1,9” de alto y 1,8” de fondo, con operación de destello continuo e intermitente con tecnología CREE LED, alimentación de tres baterías AAA, alojamiento de polymero e interruptor sencillo de fácil alcance, con distancia de luz de 50 metros, con protección contra agua IP-X7 y protección contra caídas de 2 metros.</t>
  </si>
  <si>
    <t>Llave francesa de 152 mm(6"), fabricada en Cromo- Vanadio para trabajo pesado, resistente a torques altos, mandíbula de amplia capacidad que permite el trabajo en una diversa gama de fijaciones, con escala métrica y pulgadas grabada con láser.</t>
  </si>
  <si>
    <t>Llave francesa de 254 mm(10"), fabricada en Cromo- Vanadio para trabajo pesado, resistente a torques altos, mandíbula de amplia capacidad que permite el trabajo en una diversa gama de fijaciones, con escala métrica y pulgadas grabada con láser.</t>
  </si>
  <si>
    <t>Llave francesa de 381 mm(15"), fabricada en Cromo- Vanadio para trabajo pesado, resistente a torques altos, mandíbula de amplia capacidad que permite el trabajo en una diversa gama de fijaciones, con escala métrica y pulgadas grabada con láser.</t>
  </si>
  <si>
    <t>Marco de segueta de 305mm (12") fabricado en metal de alta resistencia, con doble posición para la segueta (90°, 45°), empuñadura de goma para mayor comodidad, con capacidad de almacenaje de 8 hojas en el marco y perilla comoda para ajustar la tensión de la hoja y profundidad del marco de 108mm (1/4”)</t>
  </si>
  <si>
    <t>Nivel torpedo con tres burbujas de 229mm (9"), Cuerpo ABS resistente a impactos y base magnetizada y
diseño “Top Read” para facilitar lectura y con base magnética.</t>
  </si>
  <si>
    <t xml:space="preserve">Probador de voltaje y continuidad tipo destornillador AC/DC 12-250V </t>
  </si>
  <si>
    <t>Reflector portátil LED recargable para intemperie, a prueba de agua con las siguientes dimensiones 190mm x 150mm x 245mm, recargable en seis horas con autonomía absoluta de tres horas a pleno rendimiento, con LED de 10 watts de 30.000 horas de funcionamiento, con adaptador de corriente y cable para conectar a 12v en el auto, con batería de litio 18650 (hasta 500 ciclos de agua).</t>
  </si>
  <si>
    <t>Mini arco de segueta ( seguetín) de 254mm ( 10"), con mango de aluminio fundido liviano, cómodo y resistente, que incluya la hoja segueta bi-metal de 10" (254 mm) de alto rendimiento.</t>
  </si>
  <si>
    <t>Escuadra falsa</t>
  </si>
  <si>
    <t>Escuadra fija</t>
  </si>
  <si>
    <t>Juego de broca sierra desde 1/2 hasta 2"</t>
  </si>
  <si>
    <t>Juego de desatornilladores</t>
  </si>
  <si>
    <t>Lima escofina de 10" con puño de plastico</t>
  </si>
  <si>
    <t>Lima plana de 8" con puño de plastico</t>
  </si>
  <si>
    <t xml:space="preserve">Lima triangular </t>
  </si>
  <si>
    <t>Martillo de 7onz</t>
  </si>
  <si>
    <t>Pistola  giratoria profesional para silicon</t>
  </si>
  <si>
    <t>Plomo</t>
  </si>
  <si>
    <t>Remachadora con cabeza giratoria</t>
  </si>
  <si>
    <t>Serrucho de punta ( rabo de zorro)</t>
  </si>
  <si>
    <t>Esmeriladora de 7"</t>
  </si>
  <si>
    <t>Taladro inalambrico de 20 voltios con shock de 1/2"</t>
  </si>
  <si>
    <t>Taladro rotativo con shock de 3/8</t>
  </si>
  <si>
    <t>Martillo Cincelador para Trabajos Pesados (Taladro demoledor)</t>
  </si>
  <si>
    <t>Museo del Jade</t>
  </si>
  <si>
    <t>Paneles modulares laminados</t>
  </si>
  <si>
    <t>Se requiere la construcción de elementos para exhibición,  establecidos como módulos de paredes autoportantes para instalación y uso en la Sala Temporal.
La sala de exposiciones temporales es un espacio que permite dinamizar la oferta expositiva que ofrece el Museo del Jade, y a su vez permite genera vínculos con otras entidades. Por lo general, las exposiciones temporales implican un período de tres a seis meses, y se alberga un promedio de tres exposiciones temporales al año.
Desde su apertura, dicha sala ha acogido exhibiciones de arte moderno en formatos bidimensionales y tridimensionales; exposiciones relativas a la celebración de una aniversario de instituciones; exposiciones de arqueología; de historia; arquitectura; arte contemporáneo, entre otras; y proyecta albergar una mayor variedad de exposiciones de diversos temas y con colecciones de formatos muy diversos a partir del 2019, tales como orfebrería, arte contemporáneo de gran y mediano formato bidimensional, así como proyectos expositivos internacionales, entre otros.
Cabe mencionar que esta requerimiento es para uso constante en el edificio por las diferentes actividades culturales que se brinda en el edificio, por lo que se requiere contar con los activos del Museo  en óptimas condiciones de funcionamiento,  con el objetivo principal de permitir la utilización normal de los mismos por parte de los colaboradores y así poder  brindar un servicio acorde a las necesidades de los  usuarios y clientes,  buscando  con esto generar eficiencia, y a la vez aumentar la conservación de los bienes en condiciones favorables.</t>
  </si>
  <si>
    <t>60 días naturales</t>
  </si>
  <si>
    <t>Paneles modulares liso Plywood pintable</t>
  </si>
  <si>
    <t>Paneles modulares liso Plywood con puerta pintable</t>
  </si>
  <si>
    <t>Tapa frontales laminado</t>
  </si>
  <si>
    <t xml:space="preserve">Prensa pequeña </t>
  </si>
  <si>
    <t>Tapillas de PVC</t>
  </si>
  <si>
    <t>TOTALES</t>
  </si>
  <si>
    <t>Contratación de servicios para evaluación de riesgos en ramas de seguros generales y personales.</t>
  </si>
  <si>
    <t>prestación de servicios de instrumentos financieros, en cumplimiento con la normativa de la Superintendencia General de Seguros (SUGESE) y el Reglamento de Valoración de la Superintendencia General de Valores (SUGEVAL) en materia de inversiones.</t>
  </si>
  <si>
    <t>SERVICIOS</t>
  </si>
  <si>
    <t>BIENES</t>
  </si>
  <si>
    <t>Prestación de servicios en proceso de pago a proveedores de servicios médicos contratados, pagos a la Caja Costarricense del Seguro Social (CCSS), prestaciones económicas y compensación de beneficios a los asegurados por los regímenes de Riesgos RT y SOA</t>
  </si>
  <si>
    <t xml:space="preserve">Valor anual estimado  colones </t>
  </si>
  <si>
    <t>0110 – Tecnologías de Información</t>
  </si>
  <si>
    <t xml:space="preserve">Unidad de Seguridad y Conformidad de Servicios de TI	</t>
  </si>
  <si>
    <t>Dirección de Tecnologías de Información</t>
  </si>
  <si>
    <r>
      <rPr>
        <b/>
        <sz val="11"/>
        <color theme="1"/>
        <rFont val="Calibri"/>
        <family val="2"/>
        <scheme val="minor"/>
      </rPr>
      <t xml:space="preserve">Meta Específica 3. </t>
    </r>
    <r>
      <rPr>
        <sz val="11"/>
        <color theme="1"/>
        <rFont val="Calibri"/>
        <family val="2"/>
        <scheme val="minor"/>
      </rPr>
      <t>Ejecutar las tareas en materia de seguridad tecnológica, para mantener
la infraestructura tecnológica de información y comunicaciones (TIC) del Grupo INS de
forma confidencial, fortaleciendo y optimizando la arquitectura de ciberseguridad de TI,
por medio del cumplimiento del 95% del plan de acción. (Unidad de Seguridad y
Conformidad Servicios T.I.)</t>
    </r>
  </si>
  <si>
    <t>Adquisición de 6 transceiver F.O. modelo Citrix ADC SFP+10 Gigabit Ethernet Short Range (300 m) – Single</t>
  </si>
  <si>
    <t>Garantizar la continuidad del negocio, balanceo de cargas , segregación de la administración al menos en un 50% de la capacidad máxima de los equipos, El equipo va a ser administrado por dos unidades, con aumentar la cantidad de puertos disponibles y en uso, se brinda acceso a la partición que cada equipo de trabajo debe administrar.</t>
  </si>
  <si>
    <t>Redes y Telecomunicaciones</t>
  </si>
  <si>
    <r>
      <rPr>
        <b/>
        <sz val="11"/>
        <color theme="1"/>
        <rFont val="Calibri"/>
        <family val="2"/>
        <scheme val="minor"/>
      </rPr>
      <t xml:space="preserve">Meta Específica 4. </t>
    </r>
    <r>
      <rPr>
        <sz val="11"/>
        <color theme="1"/>
        <rFont val="Calibri"/>
        <family val="2"/>
        <scheme val="minor"/>
      </rPr>
      <t>Mejorar la experiencia del usuario en su consumo de los servicios de la
infraestructura tecnológica, incrementando la calidad de servicio en la atención de los
requerimientos tanto nivel 2 como cliente interno, asi como la reducción de las incidencias
y su detección temprana, mediante la mejora tecnológica y el cumplimiento de los SLA
(Acuerdo de Nivel de Servicio) (Poner nombre completo de SLA para mejor comprensión),
a través del cumplimiento de al menos el 95% de de los requerimientos. (Departamento de
Producción).</t>
    </r>
  </si>
  <si>
    <t>Conmutadores de acceso y distribución modulares para el Hospital del Trauma</t>
  </si>
  <si>
    <t>El Instituto cuenta en el Hospital del Trauma con cuatro conmutadores modulares WS-C4510R+E en operación desde el año 2013.
Según se ha indicado por el fabricante el equipo ya llegó al fin de su vida útil y por esta razón a partir del 31 de octubre del año 2022 no se contará más con soporte de softare o hardware.
Ante un problema en el software o hardware de los equios actuales el problema no podría ser solventado 
Con el propósito de mantener una plataforma estable,  sin interrupciones y brindar nuevas funcionalidades para los usuarios finales, se deben adquirir estos conmutadores</t>
  </si>
  <si>
    <t>90 días</t>
  </si>
  <si>
    <t>Conmutadores LAN para funciones de ¨core¨ en el complejo INS Salud</t>
  </si>
  <si>
    <t>El complejo INS Salud cuenta con una red distribuida en 15 cuartos de comunicaciones cuya comunicación se concentra en equipos de red modulares de ¨core¨ que se ubican en el edificio negro. Estos conmutadores están en operación desde hace aproximadamente 10 años.
Según información brindada por el fabricante algunos de los componentes de los conmutadores ya están por llegar al fin de su vida útil a partir del 30 de abril del año 2022.
Ante un problema en el software o hardware de los equipos actuales el mismo no podría ser solventado. 
Con el propósito de mantener una plataforma estable,  sin interrupciones y brindar nuevas funcionalidades para los usuarios finales, se deben adquirir nuevos conmutadores de ¨core¨</t>
  </si>
  <si>
    <t>Enrutadores para sedes pequeñas y puntos de venta</t>
  </si>
  <si>
    <t>El Instituto cuenta con un grupo de enrutadores  adquiridos hace bastante años que no cuentan ya con soporte y garantía del fabricante.
Ante un problema en el software o hardware de los equipos actuales el problema no podría ser solventado
 La vida útil de estos equipos es de 5 años. 
Con el propósito de mantener una plataforma estable,  sin interrupciones y brindar mayor capacidad  en procesamiento de datos se deben adquirir estos enrutadores.</t>
  </si>
  <si>
    <t>Mantenimiento correctivo y preventivo de la plataforma Citrix</t>
  </si>
  <si>
    <t xml:space="preserve">Es imprescindible que la plataforma CRM cuente con recursos “inteligentes” que optimicen dicha plataforma, de tal manera que se establezca mayor rendimiento, disponibilidad y fiabilidad de las aplicaciones asociadas al CRM del Instituto.  Esto incide en que los usuarios al acceder a las aplicaciones del INS, puedan utilizar un servicio más expedito, por ende una mejor atención a los clientes del Instituto. Estos equipos ya redundantes cuentan con la funcionabilidad primordial de distribuir tráfico de entrada entre los servidores que alojan el mismo contenido de sus aplicaciones. 
Es importante mencionar que en los balanceadores </t>
  </si>
  <si>
    <t>N/A</t>
  </si>
  <si>
    <t>Servicio arrendamiento de enlaces redundantes de datos e internet</t>
  </si>
  <si>
    <t>Es necesario que el Instituto cuente con enlaces redundantes que en caso de una incidencia, el enlace redundante se habilite y brinde el servicio. Además es necesario contar con contingencia en los enlaces de internet.   Asimismo, es necesario que el INS cuente con enlace denominado Express Router para las conexiones en la nube. Por tanto, se requiere un contrato con un tercero que brinde dicha conectividad distinta a los enlaces primarios que se manejan con el ICE. El pago sería mensual por la totalidad de los 44 enlaces secundarios y de internet requeridos.</t>
  </si>
  <si>
    <t>Adquisición de diademas alámbricas</t>
  </si>
  <si>
    <t>El centro de contactos y call center cuenta con 250 agentes cuyas funciones son 100% telefónicas. Las dependencias como ser el Centro de Supervisión Remota, cuenta con 45 funcionarios que igualmente laboran con telefonía como su labor principal. Asimismo, Seguros Solidarios, el departamento de Cobros, se encargan de realizar cobro telefónico, e igualmente el Centro de Gestión de Reclamos cuenta con 15 agentes, cuya función primordial es por vía telefónica. Luego de la pandemia, el 80 % de los funcionarios del INS fueron enviados a Teletrabajo</t>
  </si>
  <si>
    <t>Contrato por demanda</t>
  </si>
  <si>
    <t>Adquisición de 333 camaras de pared para sistema de videovigilancia</t>
  </si>
  <si>
    <t>Responde a un contrato por demanda existente - Equipos requeridos para el monitoreo de las ubicaciones y poder atender en tiempo real las incidencias que se dan en las distintas ubicaciones del Instituto en cuanto a hurto o seguridad del personal y los activos que se encuentran en el sitio.</t>
  </si>
  <si>
    <t>Adquisición de 12 camaras tipo domo para sistema de videovigilancia</t>
  </si>
  <si>
    <t>Responde a un contrato por demanda existente - Equipos requeridos para el monitoreo de las ubicaciones  y poder atender en tiempo real las incidencias que se dan en las distintas ubicaciones del Instituto en cuanto a hurto o seguirdad del personal y los activos que se encuentran en el sitio</t>
  </si>
  <si>
    <t>Adquisición de Grabadores para sistema de videovigilancia</t>
  </si>
  <si>
    <t>Responde a un contrato por demanda existente - Equipos requeridos para el monitoreo de las ubicaciones  y grabación de los eventos que se dan en las distintas ubicaciones del Instituto en cuanto a hurto o seguirdad del personal y los activos que se encuentran en el sitio</t>
  </si>
  <si>
    <t>Panel de acceso para ocho puertas</t>
  </si>
  <si>
    <t xml:space="preserve">Responde a un contrato por demanda existente - Equipo requeridos para el control de acceso del personal a las distintas ubicaciones restringuidas, y control de marcas de acceso de todos los funcionarios. </t>
  </si>
  <si>
    <t>Panel de acceso para dos puertas</t>
  </si>
  <si>
    <t>Paneles de Incendio</t>
  </si>
  <si>
    <t>Responde a un contrato por demanda existente - Equipo requeridos para el monitoreo de las edificaciones y detección temprana de fuego por calor o humo, se requiere detectar cualquier conato de incendio y poder atender antes que se produzco una afectación mayor</t>
  </si>
  <si>
    <t>Paneles de Robo</t>
  </si>
  <si>
    <t>Responde a un contrato por demanda existente - Equipos de seguridad requeridos para la seguridad de los activos y funcionarios dentro de las instalaciones del Instituto.</t>
  </si>
  <si>
    <t>Infraestructura y Mantenimiento</t>
  </si>
  <si>
    <t>Partida 10, Línea 17, Servidor Bastidor 1U</t>
  </si>
  <si>
    <t>Equipos requeridos para cambio por obsolescencia de servidores cuya garantía, por parte del fabricante, vence en julio del año 2022.</t>
  </si>
  <si>
    <t>Partida 10, Línea 18, Servidor Bastidor 2U</t>
  </si>
  <si>
    <t>Se requiere adquirir 2 servidores nuevos para virtualización con el fin de soportar el crecimiento de la plataforma de virtualización, incluyendo los ambientes de contingencia creados, así como los ambientes que se han migrado de equipos físicos al ambiente de vmware y los nuevos por migrar, éstos equipos se incluyeron, en el plan anual de compras para el año 2021; sin embargo, por los recortes solicitados, se prescindió de 10 equipos de los 15 ya estimados.  A la fecha, para la ejecución de los mantenimientos preventivos, y para la habilitación de funcionales de cluster automatizado no se cuenta con los recursos de hardware requeridos.
Los servidores anteriores serán ubicados en el centro de datos principal.</t>
  </si>
  <si>
    <t>6 Conmutadores Brocade de 96 puertos cada uno.</t>
  </si>
  <si>
    <t>Los cuatro conmutadores requeridos, para cambio por obsolescencia, son parte de la plataforma de almacenamiento VNX que soporta los datos de la operativa diaria del Instituto, tanto para la venta de seguros, en todas las sedes del INS y puntos de venta como para la Red de Servicios de Salud en todos sus puntos de atención. A pesar de que las plataformas de almacenamiento VNX 7500 y VNX 7600 están próximas a salir, los conmutadores adquiridos con dichas plataformas forman parte de la Red de Almacenamiento en uso actualmente y que converge con la nueva plataforma HPE 3PAR que fue adquirida el año anterior como nuestra solución de almacenamiento primaria.
Los dos conmutadores nuevos requeridos son para ampliar la plataforma de almacenamiento HPE 3PAR StoreServ 9450 que soporta los datos de la operativa diaria del Instituto, tanto para la venta de seguros, en todas las sedes del INS y puntos de venta como para la Red de Servicios de Salud en todos sus puntos de atención y los servicios del cobro del derecho de circulación.</t>
  </si>
  <si>
    <t>Ampliaciones de almacenamiento de 80 TiB cada uno.</t>
  </si>
  <si>
    <t>Es requerida la ampliación de la capacidad de almacenamiento para la platafora  HPE 3PAR StoreServ 9450, debido a que para el año 2022 vence la garantía extendida para el equipo VNX7600, por lo que se debe realizar la migración de los datos que permanecen en dicha solución de almacenamiento.  
Por lo anterior se requiere ampliar al menos en 320 TiB, divididos de la siguiente forma:
252 TiB para la migración
68   TiB para el crecimiento estimado
La plataforma destino será el 3PAR, la cual ya se encuentra en producción, pero faltan servicios por migrar.</t>
  </si>
  <si>
    <t>Bandejas de Drives para los discos de la plataforma HPE 3PAR StoreServ 9450</t>
  </si>
  <si>
    <t>Es requerida una bandeja de drive para cada ampliación de disco necesario para aumentar la capacidad de almacenamiento de la plataforma HPE 3PAR StoreServ 9450.</t>
  </si>
  <si>
    <t>3088 créditos profesionales correspondientes a la la línea 11 del contrato empresarial vmware (E18017E):   Vmware Credits Professional Servicies</t>
  </si>
  <si>
    <t xml:space="preserve"> Se requiere adquirir esa cantidad de créditos profesionales como parte del contrato empresarial de VMware por demanda para la obtención de los siguientes servicios:
1- Health Check y remediación de vSphere 
2- Diseño e implementación de Site Recovery Manager
3- Diseño e implementación de vRealize Suite 
4- Diseño e implementación de VMware NSX-T
5- Servicio de consultoría especializada por 12 meses (servicios de residencia)
Lo anterior con el fin de lograr completar la ejecución de las siguientes tareas sobre la plataforma de virtualización utilizada en la institución, mismas que a la fecha no ha sido posible completarlas debido a que requieren un grado de conocimiento y experiencia sobre la plataforma que no ha sido posible desarrollar en el INS por las limitaciones para un proceso de capacitación formal sobre la plataforma:
• Definir un diseño de la arquitectura de vSphere alineado con los VVD (Vmware Validated Design) y Arquitecturas de referencias de VMware 
• Reorganizar los hosts ESXi, clusters y vCenter Servers con base en el nuevo diseño, de modo que queden en una topología multisite real 
• Definir un plan de replicación y recuperación de desastres del ambiente vSphere basado en Site Recovery Manager 
• Implementar vSphere Replication y SRM y configurar el plan de recuperación de desastres, tanto para cargas de administración como para cargas productivas
• Realizar talleres de diseño para definiciones de la arquitectura de virtualización de red basada en NSX-T Data Center. 
• Diseño de hasta una (1) arquitectura multi-sitio, para admitir un caso de uso de activo-activo y/o recuperación de desastres.
• Diseñar e implementar vRA 8.x (última versión) 
• Realizar el levantamiento del proceso de aprovisionamiento actual y la optimización del mismo en vRA 
• Habilitar el autoaprovisionamiento para el equipo de desarrollo, las métricas, dashboards y KPIs que permitan monitorear el comportamiento de la nube privada 
• Estandarizar los procesos de despliegue, control de ciclo de vida y mantenimiento de plantillas, catálogos, tags, etc.
•Realizar la integración de vRA con Aranda, de modo que se sigan creando y actualizando los tickets en el ITSM, pero se gestionen automáticamente en vRA 
• Realizar la integración de vRA con 3PAR</t>
  </si>
  <si>
    <t>Servicio RIS/PACS/Visualizador avanzada 3d y Visor universal.</t>
  </si>
  <si>
    <t>Se requiere realizar el procedimiento de contratación para la adquisición del Servicio de RIS/PACS/Visualización avanzada en 3D, Visor Universal y equipamiento adicional para la Red de Servicios de Salud, con el fin de que el servicio que se brinda actualmente por parte de la empresa Corporación Almotec pueda tener la continuidad requerida por la Red de Servicios de Salud.</t>
  </si>
  <si>
    <t>Unidad Operaciones ASI</t>
  </si>
  <si>
    <r>
      <rPr>
        <b/>
        <sz val="11"/>
        <color theme="1"/>
        <rFont val="Calibri"/>
        <family val="2"/>
        <scheme val="minor"/>
      </rPr>
      <t>Meta Específica 2.</t>
    </r>
    <r>
      <rPr>
        <sz val="11"/>
        <color theme="1"/>
        <rFont val="Calibri"/>
        <family val="2"/>
        <scheme val="minor"/>
      </rPr>
      <t xml:space="preserve"> Gestionar las adquisiciones de hardware, software y servicios, así
como las investigaciones de nuevas tecnologías y tendencias relacionadas a la materia de
TI, mediante pruebas de concepto y pilotos de nuevas tecnologías y tramitando el 95% de
las adquisiciones de hardware, software y servicios planificadas en el PAC 2022 de la
Institución. (Adquisición e Investigación de T.I.)</t>
    </r>
    <r>
      <rPr>
        <sz val="11"/>
        <color indexed="8"/>
        <rFont val="Calibri"/>
        <family val="2"/>
        <scheme val="minor"/>
      </rPr>
      <t xml:space="preserve">  </t>
    </r>
    <r>
      <rPr>
        <b/>
        <sz val="11"/>
        <color rgb="FF000000"/>
        <rFont val="Calibri"/>
        <family val="2"/>
        <scheme val="minor"/>
      </rPr>
      <t>Acción 2.</t>
    </r>
    <r>
      <rPr>
        <sz val="11"/>
        <color indexed="8"/>
        <rFont val="Calibri"/>
        <family val="2"/>
        <scheme val="minor"/>
      </rPr>
      <t xml:space="preserve"> Realizar el trámite de renovación de los contratos vigentes al
2022</t>
    </r>
  </si>
  <si>
    <t>Mantenimiento y Soporte para plataforma Data Domain y AVAMAR</t>
  </si>
  <si>
    <t>Necesario para seguimiento y optimo desempeño de las soluciones de respaldos institucionales</t>
  </si>
  <si>
    <t>Ingeniería de Sistemas</t>
  </si>
  <si>
    <r>
      <rPr>
        <b/>
        <sz val="11"/>
        <color theme="1"/>
        <rFont val="Calibri"/>
        <family val="2"/>
        <scheme val="minor"/>
      </rPr>
      <t xml:space="preserve">Meta Específica 6. </t>
    </r>
    <r>
      <rPr>
        <sz val="11"/>
        <color theme="1"/>
        <rFont val="Calibri"/>
        <family val="2"/>
        <scheme val="minor"/>
      </rPr>
      <t>Atender el 80% de las incidencias y requerimientos de mantenimiento
por mejoras a los sistemas, así como el análisis, apoyo y desarrollo de las necesidades del
negocio para nuevas soluciones al final del período 2022. (Ingeniería Sistemas)</t>
    </r>
  </si>
  <si>
    <t>Ampliación de contrato N°2020PP-000009-0001000001 (E20009E) “Serv. mant. Plataf. Microsoft Dynamics CRM, Informática Master Data Management 10.3, Informática PowerCenter e Informática Data Quality y su integrac. con plataformas .NET, SOAP XML o REST"
Se estima un aproximado de 2200 horas adicionales para el período 2022. El total de la cantidad de horas adicionales solicitadas se ejecutarán en el año 2022.</t>
  </si>
  <si>
    <t>Actualmente el personal designado en la institución a nivel del Departamento de Ingeniería en Sistemas para brindar atención a estas Herramientas es limitado, por lo que no se podrían atender las diferentes solicitudes de negocio de las diferentes áreas usuarias. Con la ampliación del contrato, la institución se apoya en técnicos expertos para asignar los diferentes desarrollos de nuevas funcionalidades y mantenimientos de los desarrollos actuales proporcionando el fortalecimiento de la gestión tecnológica, aportando valor al negocio en aras de cumplir con los tiempos definidos en los planes de trabajo que se encuentran en ejecución, de otra manera no se podrían atender dichas necesidades, por otro lado de cara al cambio de la salida del contrato de los proyectos UMBRELLA y BARVA de la PMO, se estimaba tener en ejecución dichas iniciativas para principios de año del 2021, sin embargo, el cambio de fecha de inicio de estos requerimientos dan como consecuencia que para el 2022 ambos proyectos estén en ejecución y demandando horas adicionales para el cumplimiento de sus objetivos.</t>
  </si>
  <si>
    <t>Dependencias Mercadeo, Cultura y Talento, Servicios Generales</t>
  </si>
  <si>
    <r>
      <rPr>
        <b/>
        <sz val="11"/>
        <color theme="1"/>
        <rFont val="Calibri"/>
        <family val="2"/>
        <scheme val="minor"/>
      </rPr>
      <t>Meta Específica 4.</t>
    </r>
    <r>
      <rPr>
        <sz val="11"/>
        <color theme="1"/>
        <rFont val="Calibri"/>
        <family val="2"/>
        <scheme val="minor"/>
      </rPr>
      <t xml:space="preserve"> Mejorar la experiencia del usuario en su consumo de los servicios de la
infraestructura tecnológica, incrementando la calidad de servicio en la atención de los
requerimientos tanto nivel 2 como cliente interno, asi como la reducción de las incidencias
y su detección temprana, mediante la mejora tecnológica y el cumplimiento de los SLA
(Acuerdo de Nivel de Servicio) (Poner nombre completo de SLA para mejor comprensión),
a través del cumplimiento de al menos el 95% de de los requerimientos. (Departamento de
Producción).
</t>
    </r>
    <r>
      <rPr>
        <b/>
        <sz val="11"/>
        <color theme="1"/>
        <rFont val="Calibri"/>
        <family val="2"/>
        <scheme val="minor"/>
      </rPr>
      <t>Acción 2.</t>
    </r>
    <r>
      <rPr>
        <sz val="11"/>
        <color theme="1"/>
        <rFont val="Calibri"/>
        <family val="2"/>
        <scheme val="minor"/>
      </rPr>
      <t xml:space="preserve"> Ejecutar el 90% de los procesos de PAC asignados Producción</t>
    </r>
  </si>
  <si>
    <t>Equipos MAC</t>
  </si>
  <si>
    <t>Equipos para cambio debido a que llego a su vida util de acuerdo al Documento de Tendencias de TI 2020</t>
  </si>
  <si>
    <t>INS a Nivel Nacional</t>
  </si>
  <si>
    <t>Impresoras POS</t>
  </si>
  <si>
    <r>
      <t xml:space="preserve">Estos equipos son utilizados en las cajas de cobro que tiene la Institución en Sedes, Puntos de Servicio a nivel nacional, así como el Museo de Jade, las mismas son necesarias para mantener el cobro a los clientes de la Institución. </t>
    </r>
    <r>
      <rPr>
        <b/>
        <sz val="11"/>
        <color theme="1"/>
        <rFont val="Calibri"/>
        <family val="2"/>
        <scheme val="minor"/>
      </rPr>
      <t>Estos equipos se encuentran para cambio por obsolescencia de acuerdo al Documento de Tendencias de TI del 2020</t>
    </r>
  </si>
  <si>
    <t>Departamento de Seguridad Institucional</t>
  </si>
  <si>
    <t>PC de escritorio para cambio de equipos en Seguridad Institucional</t>
  </si>
  <si>
    <t>Impresora de Alto Volumen</t>
  </si>
  <si>
    <r>
      <t xml:space="preserve">Estos equipos son utilizados actualmente en la Subdirección de Servicios Generales las cuales son utilizadas para la impresión de las etiquetas de Sifa utilizadas para el plaqueo de equipos portátiles, todo en unos, sillas, arturitos, teléfonos entre muchos equipos que se maneja a nivel nacional la Institución.                                                                                                                         </t>
    </r>
    <r>
      <rPr>
        <b/>
        <sz val="11"/>
        <color theme="1"/>
        <rFont val="Calibri"/>
        <family val="2"/>
        <scheme val="minor"/>
      </rPr>
      <t>Estos equipos se encuentran para cambio por obsolescencia de acuerdo al Documento de Tendencias de TI del 2020</t>
    </r>
  </si>
  <si>
    <t>Hospital del Trauma</t>
  </si>
  <si>
    <t>Impresoras de Brazaletes</t>
  </si>
  <si>
    <r>
      <t xml:space="preserve">Los equipos se encuentran ubicados en el  Hospital del Trauma, las mimas son utilizadas diariamente para la impresión de brazaletes para las personas que se encuentra hospitalizadas.  </t>
    </r>
    <r>
      <rPr>
        <b/>
        <sz val="11"/>
        <color theme="1"/>
        <rFont val="Calibri"/>
        <family val="2"/>
        <scheme val="minor"/>
      </rPr>
      <t>Estos equipos se encuentran para cambio por obsolescencia de acuerdo al Documento de Tendencias de TI del 2020</t>
    </r>
  </si>
  <si>
    <t>Cámara Fotográfica</t>
  </si>
  <si>
    <r>
      <t>En la medida de que los equipos computacionales se encuentren más actualizados permiten a los funcionarios de la institución alcanzar sus objetivos. Estos equipos son utilizados actualmente por el Hospital del Trauma, las mimas son utilizadas diariamente para la impresión de brazaletes para las personas que se encuentra hospitalizadas.
Las cámaras que se están solicitando son solamente 10 aunque en la plataforma se encuentran 42 esto con el fin realizar una revisión previa para poder cambiar los equipos que se encuentren en un peor estado.  E</t>
    </r>
    <r>
      <rPr>
        <b/>
        <sz val="11"/>
        <color theme="1"/>
        <rFont val="Calibri"/>
        <family val="2"/>
        <scheme val="minor"/>
      </rPr>
      <t>stos equipos se encuentran para cambio por obsolescencia de acuerdo al Documento de Tendencias de TI del 2020</t>
    </r>
  </si>
  <si>
    <t>Compra de Accesorios Bases para portátiles</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</si>
  <si>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Bases para las portátiles</t>
    </r>
    <r>
      <rPr>
        <sz val="11"/>
        <color theme="1"/>
        <rFont val="Calibri"/>
        <family val="2"/>
        <scheme val="minor"/>
      </rPr>
      <t xml:space="preserve"> debido a que la tendencia por parte de TI es el cambio de equipo de escritorio a portátil unido a factores de Teletrabajo y Pandemia se procede a la solicitud de la compra ya que esto generaría la solicitud de este accesorio </t>
    </r>
  </si>
  <si>
    <t>Compra de Accesorios Pasta Termica</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</si>
  <si>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La pasta termica </t>
    </r>
    <r>
      <rPr>
        <sz val="11"/>
        <color theme="1"/>
        <rFont val="Calibri"/>
        <family val="2"/>
        <scheme val="minor"/>
      </rPr>
      <t>es un accesorio que se debe de estar comprando debido a que la misma es utilzada por 26 tecnicos a nivel nacional y su uso es necesario en sus labores.</t>
    </r>
  </si>
  <si>
    <t>Compra de Accesorios Kit de Soporte</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</si>
  <si>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 Kit de Soporte </t>
    </r>
    <r>
      <rPr>
        <sz val="11"/>
        <color theme="1"/>
        <rFont val="Calibri"/>
        <family val="2"/>
        <scheme val="minor"/>
      </rPr>
      <t>el area actualmente solo cuenta con cuenta con 6 adquiridos el año pasado y tenemos 26 tecnicos para su uso por eso se adiciono la compra de este para solventar dicha necesidad.</t>
    </r>
  </si>
  <si>
    <t>Compra de Accesorios Puntero Laser</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</si>
  <si>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Puntero Laser</t>
    </r>
    <r>
      <rPr>
        <sz val="11"/>
        <color theme="1"/>
        <rFont val="Calibri"/>
        <family val="2"/>
        <scheme val="minor"/>
      </rPr>
      <t xml:space="preserve"> actualmente muchos de las Dependencias estaban solicitando este accesorio para dotar a salas de reuniones principalmente para el HDT que tienen la presencialidad y el Departamento de Mercadeo que el año pasado solicitud de estos accesorios  </t>
    </r>
  </si>
  <si>
    <t>Compra de Accesorios Microfono araña</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</si>
  <si>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Microfono araña </t>
    </r>
    <r>
      <rPr>
        <sz val="11"/>
        <color theme="1"/>
        <rFont val="Calibri"/>
        <family val="2"/>
        <scheme val="minor"/>
      </rPr>
      <t xml:space="preserve">se solicito debido a la necesidades que tienen las Dependencias </t>
    </r>
  </si>
  <si>
    <t>Compra de Accesorios HUB</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</si>
  <si>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HUB d</t>
    </r>
    <r>
      <rPr>
        <sz val="11"/>
        <color theme="1"/>
        <rFont val="Calibri"/>
        <family val="2"/>
        <scheme val="minor"/>
      </rPr>
      <t xml:space="preserve">ebido a que actualmente los equipos cuentan con solo uno o dos salidas de conexión y debido a que se han incrementado el uso de software como es el Jaber que necesita una conexión ubs.  ademas de mouse o conexión de algún otro dispositivo es necesario contar con este accesorio para darle solución al usuario tener varios dispositivos conectados.    </t>
    </r>
  </si>
  <si>
    <t xml:space="preserve">Compra de Accesorios HDMI to VGA </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</si>
  <si>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HDMI to VGA </t>
    </r>
    <r>
      <rPr>
        <sz val="11"/>
        <color theme="1"/>
        <rFont val="Calibri"/>
        <family val="2"/>
        <scheme val="minor"/>
      </rPr>
      <t>en la plataforma todavia contamos con equipos que manejan esta salida y a la hora de tener tantos equipos en plataforma se necesitan los conectores necesarios para estos</t>
    </r>
    <r>
      <rPr>
        <b/>
        <sz val="11"/>
        <color theme="1"/>
        <rFont val="Calibri"/>
        <family val="2"/>
        <scheme val="minor"/>
      </rPr>
      <t xml:space="preserve">.  </t>
    </r>
  </si>
  <si>
    <t>Compra de Accesorios CABLE ADAPT AGILER DISPLAY PORT TO VGA</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</si>
  <si>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CABLE ADAPT AGILER DISPLAY PORT TO VGA</t>
    </r>
    <r>
      <rPr>
        <sz val="11"/>
        <color theme="1"/>
        <rFont val="Calibri"/>
        <family val="2"/>
        <scheme val="minor"/>
      </rPr>
      <t xml:space="preserve"> en la plataforma todavia contamos con equipos que manejan esta salida y a la hora de tener tantos equipos en plataforma se necesitan los conectores necesarios para estos</t>
    </r>
  </si>
  <si>
    <t>Compra de Accesorios Cable HDMI 30</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</si>
  <si>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Cable HDMI 30 </t>
    </r>
    <r>
      <rPr>
        <sz val="11"/>
        <color theme="1"/>
        <rFont val="Calibri"/>
        <family val="2"/>
        <scheme val="minor"/>
      </rPr>
      <t>mtrs estos cables son necesarios para la utilización de varios dispositivos como lo son pantallas, monitores y otros dispositivos de audio y video, ademas que por su utilización este tipo de cable tiene a dañarse en muchas ocasiones lo que genera la solicitud de los usuarios para el cambio, los de 30 mtrs son solicitados por los usuarios como Seguridad para los equipos que tienen conectados las camaras de vigilancia.</t>
    </r>
  </si>
  <si>
    <t>Compra de Accesorios   Cable HDMI 15</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</si>
  <si>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Cable HDMI 15 </t>
    </r>
    <r>
      <rPr>
        <sz val="11"/>
        <color theme="1"/>
        <rFont val="Calibri"/>
        <family val="2"/>
        <scheme val="minor"/>
      </rPr>
      <t xml:space="preserve">mtrs estos cables son necesarios para la utilización de varios dispositivos como lo son pantallas, monitores y otros dispositivos de audio y video, ademas que por su utilización este tipo de cable tiene a dañarse en muchas ocasiones lo que genera la solicitud de los usuarios para el cambio, </t>
    </r>
  </si>
  <si>
    <t>Compra de Accesorios Cable HDMI 7.2</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</si>
  <si>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Cable HDMI 7.2 </t>
    </r>
    <r>
      <rPr>
        <sz val="11"/>
        <color theme="1"/>
        <rFont val="Calibri"/>
        <family val="2"/>
        <scheme val="minor"/>
      </rPr>
      <t xml:space="preserve">mtrs estos cables son necesarios para la utilización de varios dispositivos como lo son pantallas, monitores y otros dispositivos de audio y video, ademas que por su utilización este tipo de cable tiene a dañarse en muchas ocasiones lo que genera la solicitud de los usuarios para el cambio, </t>
    </r>
  </si>
  <si>
    <t>Compra de Accesorios Cable HDMI 1.8 mtrs</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</si>
  <si>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Cable HDMI 1.8 </t>
    </r>
    <r>
      <rPr>
        <sz val="11"/>
        <color theme="1"/>
        <rFont val="Calibri"/>
        <family val="2"/>
        <scheme val="minor"/>
      </rPr>
      <t xml:space="preserve">mtrs estos cables son necesarios para la utilización de varios dispositivos como lo son pantallas, monitores y otros dispositivos de audio y video, ademas que por su utilización este tipo de cable tiene a dañarse en muchas ocasiones lo que genera la solicitud de los usuarios para el cambio, </t>
    </r>
  </si>
  <si>
    <t>Compra de Accesorios Enclosure Disco</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</si>
  <si>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Enclosure Disco d</t>
    </r>
    <r>
      <rPr>
        <sz val="11"/>
        <color theme="1"/>
        <rFont val="Calibri"/>
        <family val="2"/>
        <scheme val="minor"/>
      </rPr>
      <t xml:space="preserve">ebido a que el area de Soporte entre sus funciones esta los cambios por obsolescencia, verificación de equipos dañados y atención de SAS que deben utilizar este tipo de accesorio para poder realizar los respaldos del equipo actualmente el area solo cuenta con dos de estos, por lo cual los tecnicos deben de utilizar discos externos para la realización de los cambios respectivos. </t>
    </r>
  </si>
  <si>
    <t>Compra de Accesorios WebCam</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</si>
  <si>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WebCam </t>
    </r>
    <r>
      <rPr>
        <sz val="11"/>
        <color theme="1"/>
        <rFont val="Calibri"/>
        <family val="2"/>
        <scheme val="minor"/>
      </rPr>
      <t>Sala reuniones el año pasado tuvimos las solicitudes de parte de la Dirección de Mercadeo se prevee que este año tener el presupuesto para la solicitud de estos accesorios, adicionalmente algunas de las que ya estan en plataforma ya están muy dañadas y pueden solicitar el cambio de las mismas</t>
    </r>
  </si>
  <si>
    <t>Compra de Accesorios Disco Duros</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</si>
  <si>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Disco Duros e</t>
    </r>
    <r>
      <rPr>
        <sz val="11"/>
        <color theme="1"/>
        <rFont val="Calibri"/>
        <family val="2"/>
        <scheme val="minor"/>
      </rPr>
      <t xml:space="preserve">stos son utilizados por los tecnicos de Soporte para tener el software necesarios para la atención de SAS, algunos tecnicos en estos momentos no tienen o los actuales están a punto de dañarse,  adicionalmente algunas Dependencias solicitan estos discos para el resguardo de información el cual es avalado por Seguridad de TI para su respectiva entrega. </t>
    </r>
  </si>
  <si>
    <t xml:space="preserve">Compra de Accesorios Adaptador de USB C A HDMI </t>
  </si>
  <si>
    <r>
      <t>Con la adquisición de es tos accesorios buscamos que las unidades de negocio del INS tengan los mejores componentes para realizar la gran diversidad de trámites y sé vea reflejado en la atención que damos a nuestros clientes. Muchos de los accesorios aunque se manejaron los datos de los años 2019 y 2020 aumentaron para el año 2022 por los siguientes razones</t>
    </r>
    <r>
      <rPr>
        <b/>
        <sz val="11"/>
        <color theme="1"/>
        <rFont val="Calibri"/>
        <family val="2"/>
        <scheme val="minor"/>
      </rPr>
      <t xml:space="preserve">    Adaptador de USB C A HDMI </t>
    </r>
    <r>
      <rPr>
        <sz val="11"/>
        <color theme="1"/>
        <rFont val="Calibri"/>
        <family val="2"/>
        <scheme val="minor"/>
      </rPr>
      <t>en la plataforma todavia contamos con equipos que manejan esta salida y a la hora de tener tantos equipos en plataforma se necesitan los conectores necesarios para estos</t>
    </r>
  </si>
  <si>
    <t>Subgerencia General</t>
  </si>
  <si>
    <t>Tablet tipo iPad Pro 12,9"</t>
  </si>
  <si>
    <t>Cambio por obsolecencia por un equipo de mayor tamaño de pantalla, esto a solicitud del Sr. Subgerente. Memorando 14/02/2021 1:13 PM</t>
  </si>
  <si>
    <t xml:space="preserve">Compra de equipos Portátiles para el cambio por Obsolescencia </t>
  </si>
  <si>
    <r>
      <t xml:space="preserve">La cantidad de equipos de portátiles que se deben de cambiar para el año 2022, se saco de acuerdo al Documento de Tedencias de TI generado el 18 de Mayo del 2020, donde establece que los equipos portátiles, tienen una vida util de 5 a 6 años, y los mismos deben de cambiarse en el quinto año después de su adquisición, la cantidad de equipos se saco de acuerdo a las condiciones indicadas anteriormente y que se encuentra actualmente en plataforma de forma permanente y de acuerdo a la información de la CMBD del 11 de Enero 2021. Adicionalmente y con la nueva realidad del Teletrabajo que se esta llevando en la Institución, se procedio a incluir dentro de esta comprar el cambio de equipo Todo en Uno a portatil por eso se incremento de 552 maquinas portatiles en plataforma a 1778 incluidas dicho cambio de equipo. </t>
    </r>
    <r>
      <rPr>
        <b/>
        <sz val="11"/>
        <color theme="1"/>
        <rFont val="Calibri"/>
        <family val="2"/>
        <scheme val="minor"/>
      </rPr>
      <t>Los mismos se encuentran dentro del Contrato  2020PP-000018-0001000001 (E20018E) "Compra de Equipo Tecnológico según Demanda"</t>
    </r>
  </si>
  <si>
    <t>Compra de Monitores para cambio por Obsolescencia</t>
  </si>
  <si>
    <r>
      <t xml:space="preserve">La cantidad de Monitores LED  que se deben de cambiar para el año 2022, se saco de acuerdo al Documento de Tedencias de TI generado el 18 de Mayo del 2020, donde establece que estos equipos manejan una vida util de 7 años, y los mismos deben de cambiarse en el setimo año después de su adquisición, la cantidad de equipos se saco de acuerdo a las condiciones indicadas anteriormente y que se encuentra actualmente en plataforma de acuerdo al corte del 11 de Enero 2021 de la CMBD.  </t>
    </r>
    <r>
      <rPr>
        <b/>
        <sz val="11"/>
        <color theme="1"/>
        <rFont val="Calibri"/>
        <family val="2"/>
        <scheme val="minor"/>
      </rPr>
      <t>Los mismos se encuentran dentro del Contrato  2020PP-000018-0001000001 (E20018E) "Compra de Equipo Tecnológico según Demanda"</t>
    </r>
  </si>
  <si>
    <t>Compra de equipo Portátiles Workstation para cambio por obsolescencia</t>
  </si>
  <si>
    <r>
      <t xml:space="preserve">Los equipos de alto rendimiento son utilizados en su mayoria por los Funcionarios ubicados en los departamentos de Ingenería de Sistemas y Actuarial, debido a que sus funciones incluye la generacion de información de gran volumen para la toma de decisiones a nivel Institucional y el desarrollo de productos, programación entre otros por parte de los colaboradores del Departamento de ISI, adicionalmente estos equipos dentro del Documento de Tendencias de TI ya se encuentra para el cambio. Cabe indicar que estos equipos anteriormente eran equipos de escritorio, pero por la tendencia a Teletrabajo estamos cambiandolas por equipo portátil.  </t>
    </r>
    <r>
      <rPr>
        <b/>
        <sz val="11"/>
        <color theme="1"/>
        <rFont val="Calibri"/>
        <family val="2"/>
        <scheme val="minor"/>
      </rPr>
      <t>Los mismos se encuentran dentro del Contrato  2020PP-000018-0001000001 (E20018E) "Compra de Equipo Tecnológico según Demanda"</t>
    </r>
  </si>
  <si>
    <t>Compra de Equipos Todo en Uno para cambios por Obsolescencia</t>
  </si>
  <si>
    <r>
      <t>Estos equipos se estarían utilizando para el cambio por obsolescencia dentro del las instalaciones del Hospital del Trauma y los Centros Medicos, debido a que por a las funciones que desempeñan es necesario contar con este tipo de equipo, se tomo la información de la CMBD de equipos que se encuentran en plataforma en forma permanente.</t>
    </r>
    <r>
      <rPr>
        <b/>
        <sz val="11"/>
        <color theme="1"/>
        <rFont val="Calibri"/>
        <family val="2"/>
        <scheme val="minor"/>
      </rPr>
      <t xml:space="preserve"> Los mismos se encuentran dentro del Contrato  2020PP-000018-0001000001 (E20018E) "Compra de Equipo Tecnológico según Demanda"</t>
    </r>
  </si>
  <si>
    <t>Compra de Equipos de Escritorio de Grado Médico por cambios por obsolescencia</t>
  </si>
  <si>
    <r>
      <t xml:space="preserve">El Hospital del Trauma en el área de Servicio Quirurgico, manejan este tipo de equipos especializado, dentro del Documento de Tendencias de TI 2020, los mismo ya se encuentran para realizar el cambio por obsolescencia. </t>
    </r>
    <r>
      <rPr>
        <b/>
        <sz val="11"/>
        <color theme="1"/>
        <rFont val="Calibri"/>
        <family val="2"/>
        <scheme val="minor"/>
      </rPr>
      <t>Los mismos se encuentran dentro del Contrato  2020PP-000018-0001000001 (E20018E) "Compra de Equipo Tecnológico según Demanda"</t>
    </r>
  </si>
  <si>
    <t>Compra de Mini PC de Escritorio para cambio por obsolescencia</t>
  </si>
  <si>
    <r>
      <t xml:space="preserve">Este se debe de renovarse  ya que el mismo de acuerdo al Documento de Tedencias de TI generado el 18 de Mayo del 2020, ya se encuentra para cambio, el dato fue obtenido de a los equipos que se encuentra actualmente en plataforma de acuerdo al corte del 11 de Enero 2021 de la CMBD. </t>
    </r>
    <r>
      <rPr>
        <b/>
        <sz val="11"/>
        <color theme="1"/>
        <rFont val="Calibri"/>
        <family val="2"/>
        <scheme val="minor"/>
      </rPr>
      <t>Los mismos se encuentran dentro del Contrato  2020PP-000018-0001000001 (E20018E) "Compra de Equipo Tecnológico según Demanda"</t>
    </r>
  </si>
  <si>
    <t xml:space="preserve">Compra de Escaner de Mediano Volumen para cambio por obsolescencia </t>
  </si>
  <si>
    <r>
      <t xml:space="preserve">Los equipos se encuentran ubicados en diferentes ubicaciones a nivel Nacional los mismos de acuerdo al Documento de Tendencias de TI estan en el período de cambio, adicionalmente este tipo de escaner adicionalmente por su antigüedad están a punto de salir de Soporte. </t>
    </r>
    <r>
      <rPr>
        <b/>
        <sz val="11"/>
        <color theme="1"/>
        <rFont val="Calibri"/>
        <family val="2"/>
        <scheme val="minor"/>
      </rPr>
      <t>Los mismos se encuentran dentro del Contrato  2020PP-000018-0001000001 (E20018E) "Compra de Equipo Tecnológico según Demanda"</t>
    </r>
  </si>
  <si>
    <t>Compra de Impresoras Termicas de Etiquetas para cambios por Obsolescencia</t>
  </si>
  <si>
    <r>
      <t xml:space="preserve">Este equipo se encuentra ubicado en el HDT y Centro Medicos a nivel Nacional las mismas se utilizan para la impresión de etiquetas de medicamentos, adicionalmente dentro del Documento de Tendencias de TI 2020, ya se encuentran dentro del periodo para cambio, los datos fueron tomados de la CMBD al corte del 11 de Enero 2021.                                                                                                                                                              </t>
    </r>
    <r>
      <rPr>
        <b/>
        <sz val="11"/>
        <color theme="1"/>
        <rFont val="Calibri"/>
        <family val="2"/>
        <scheme val="minor"/>
      </rPr>
      <t>Los mismos se encuentran dentro del Contrato  2020PP-000018-0001000001 (E20018E) "Compra de Equipo Tecnológico según Demanda"</t>
    </r>
  </si>
  <si>
    <t>Nuevas necesidades de Teclados</t>
  </si>
  <si>
    <r>
      <t xml:space="preserve">Atención de fallas y nuevas necesidades de acuerdo a las solicitudes ingresadas por las unidades usuarias durante el año. Cabe indicar que aunque el año pasado no se cambiaron la cantidad de teclados, la tendencia del usuario es solicitar este accesorio cuando tienen portatil por comodida y al estar pasando pasando equipos de escritorio a portatil va a aumentar las solicitudes.                                                                                 </t>
    </r>
    <r>
      <rPr>
        <b/>
        <sz val="11"/>
        <color theme="1"/>
        <rFont val="Calibri"/>
        <family val="2"/>
        <scheme val="minor"/>
      </rPr>
      <t>Los mismos se encuentran dentro del Contrato  2020PP-000018-0001000001 (E20018E) "Compra de Equipo Tecnológico según Demanda"</t>
    </r>
  </si>
  <si>
    <t>Nuevas necesidades de Mouse</t>
  </si>
  <si>
    <r>
      <t xml:space="preserve">Atención de fallas y nuevas necesidades de acuerdo a las solicitudes ingresadas por las unidades usuarias durante el año.                                                                                                       </t>
    </r>
    <r>
      <rPr>
        <b/>
        <sz val="11"/>
        <color theme="1"/>
        <rFont val="Calibri"/>
        <family val="2"/>
        <scheme val="minor"/>
      </rPr>
      <t>Los mismos se encuentran dentro del Contrato  2020PP-000018-0001000001 (E20018E) "Compra de Equipo Tecnológico según Demanda"</t>
    </r>
  </si>
  <si>
    <t>Nuevas necesidades de Discos Duro 512 SDD</t>
  </si>
  <si>
    <r>
      <t xml:space="preserve">Atención de fallas y nuevas necesidades de acuerdo a las solicitudes ingresadas por las unidades usuarias durante el año.                                                                                                         </t>
    </r>
    <r>
      <rPr>
        <b/>
        <sz val="11"/>
        <color theme="1"/>
        <rFont val="Calibri"/>
        <family val="2"/>
        <scheme val="minor"/>
      </rPr>
      <t>Los mismos se encuentran dentro del Contrato  2020PP-000018-0001000001 (E20018E) "Compra de Equipo Tecnológico según Demanda"</t>
    </r>
  </si>
  <si>
    <t>Nuevas necesidades de Baterias para Portátiles</t>
  </si>
  <si>
    <r>
      <t xml:space="preserve">Atención de fallas y nuevas necesidades de acuerdo a las solicitudes ingresadas por las unidades usuarias durante el año.                                                                                                            </t>
    </r>
    <r>
      <rPr>
        <b/>
        <sz val="11"/>
        <color theme="1"/>
        <rFont val="Calibri"/>
        <family val="2"/>
        <scheme val="minor"/>
      </rPr>
      <t>Los mismos se encuentran dentro del Contrato  2020PP-000018-0001000001 (E20018E) "Compra de Equipo Tecnológico según Demanda"</t>
    </r>
  </si>
  <si>
    <t>Compra de materiales para la instalación de redes de datos, Sistema de Robo, Sistema de Incendio, Sistema de acceso y Circuito Cerrado de televisión</t>
  </si>
  <si>
    <t xml:space="preserve">Se tiene previsto en la actualidad para el año 2022 la remodelación de 10 cuartos de comunicaciones en oficinas centrales, dos pisos del Proyecto Telire en Oficnas Centrales, dos edificios con centros medicos y P.Venta, un punto de venta y tres sedes. </t>
  </si>
  <si>
    <t xml:space="preserve">Marzo </t>
  </si>
  <si>
    <t>Mercadeo Operativo Área de Diseño Gráfico</t>
  </si>
  <si>
    <r>
      <rPr>
        <b/>
        <sz val="11"/>
        <color theme="1"/>
        <rFont val="Calibri"/>
        <family val="2"/>
        <scheme val="minor"/>
      </rPr>
      <t>Objetivo Específico 4. Meta Específica 1.</t>
    </r>
    <r>
      <rPr>
        <sz val="11"/>
        <color theme="1"/>
        <rFont val="Calibri"/>
        <family val="2"/>
        <scheme val="minor"/>
      </rPr>
      <t xml:space="preserve"> Cumplir el 100% de las actividades de promoción,
programas publicitarios, actividades de proyección de marca y de relaciones
públicas, que contribuyan a generar cultura en seguros a partir de una gestión de
mercadeo responsable y rentable (Dirección de Mercadeo).</t>
    </r>
  </si>
  <si>
    <t>Suscripción de 4 licencias Adobe Creative Cloud</t>
  </si>
  <si>
    <t xml:space="preserve">Los programas de Adobe son herramientas indispensables en el trabajo diario de diseño y producción audiovisual.  </t>
  </si>
  <si>
    <t>Experiencia del Cliente Red de Servicios de Salud</t>
  </si>
  <si>
    <t>Suscripción de 1 licencia Adobe Creative Cloud</t>
  </si>
  <si>
    <t>Estas licencias son utilizadas por el encargado del Diseño Gráfico de toda la Red de Servicios de Salud, y nos permiten mantener una comunicación activa con nuestros clientes internos y externos. Además, la atención de los requerimientos propios de la Gerencia General en cuanto a comunicación.</t>
  </si>
  <si>
    <t>0123 – Museo</t>
  </si>
  <si>
    <r>
      <rPr>
        <b/>
        <sz val="11"/>
        <color rgb="FF000000"/>
        <rFont val="Calibri"/>
        <family val="2"/>
        <scheme val="minor"/>
      </rPr>
      <t>Meta Específica 1.</t>
    </r>
    <r>
      <rPr>
        <sz val="11"/>
        <color indexed="8"/>
        <rFont val="Calibri"/>
        <family val="2"/>
        <scheme val="minor"/>
      </rPr>
      <t xml:space="preserve"> Ejecutar las propuestas planteadas en el objetivo por medio
de los proyectos de conservación, comunicación y mantenimiento de las
colecciones arqueológicas y artísticas, desarrollando el 100% de las acciones
programadas para el periodo 2022 (Gestión Administrativa).</t>
    </r>
  </si>
  <si>
    <t>Suscripción de 3 licencias Adobe Creative Cloud</t>
  </si>
  <si>
    <t xml:space="preserve"> Se requiere para el correcto funcionamineto del equipo exixtentes (diseñadora gráfica y encargada de museografía), ya que estos son un complemento indispensable para el desarrollo de propuestas de diseño para redes sociales; exposiciones permanentes, temporales, itinerantes, internacionales, ferias; y otros proyectos o tareas relativas al diseño en el Museo.</t>
  </si>
  <si>
    <t xml:space="preserve">Ingenieria y Mantenimiento </t>
  </si>
  <si>
    <r>
      <rPr>
        <b/>
        <sz val="11"/>
        <color theme="1"/>
        <rFont val="Calibri"/>
        <family val="2"/>
        <scheme val="minor"/>
      </rPr>
      <t xml:space="preserve">Meta Específica 7. </t>
    </r>
    <r>
      <rPr>
        <sz val="11"/>
        <color theme="1"/>
        <rFont val="Calibri"/>
        <family val="2"/>
        <scheme val="minor"/>
      </rPr>
      <t>Iniciar la aplicación del modelo definido para la gestión del
mantenimiento, diseño y construcción, utilizando las herramientas tecnológicas
actuales, administrando los riesgos y en apego al eje transversal de
sostenibilidad del Grupo INS (Departamento Ingeniería y Mantenimiento).</t>
    </r>
  </si>
  <si>
    <t>Renovación de 32 suscripciones de Autocad</t>
  </si>
  <si>
    <t>Realizar los planos con el Software autocad con el recurso humano interno. La utilización de la herramienta Autocad, es esencial para la realización de los trabajos de los profesionales contratados, con el fin de contar con el desarrollo de los productos, tales como la elaboración de planos, medición de áreas, desarrollo de proyectos constructivos, levantamientos arquitectónicos, entre otros.
La herramienta Autocad es la más utilizada a nivel nacional e internacional, por lo que es de suma importancia contar con la misma ya que dentro del portafolio de proyectos está la planeación y diseños de proyectos de gran magnitud y dimensión, que posteriormente se remiten a proveedores externos, para posibles concursos licitatorios, donde en su mayoría trabajan con la herramienta Autocad, estos se justifica a nivel de compatilidad con otros usuarios.</t>
  </si>
  <si>
    <t>Programa de Proyectos de Infraestructura de la Red de servicios de Salud</t>
  </si>
  <si>
    <r>
      <rPr>
        <b/>
        <sz val="11"/>
        <color rgb="FF000000"/>
        <rFont val="Calibri"/>
        <family val="2"/>
        <scheme val="minor"/>
      </rPr>
      <t xml:space="preserve">Meta Mejora 1. </t>
    </r>
    <r>
      <rPr>
        <sz val="11"/>
        <color indexed="8"/>
        <rFont val="Calibri"/>
        <family val="2"/>
        <scheme val="minor"/>
      </rPr>
      <t>Gestionar las mejoras en los procesos de planificación,
presupuesto, normativa y gobernanza de los proyectos para su optimización y/o
automatización mediante el cumplimiento del 100% de su plan de trabajo
(SDP).</t>
    </r>
  </si>
  <si>
    <t>Renovación de 1 suscripción de Autocad</t>
  </si>
  <si>
    <t xml:space="preserve"> La utilización de la herramienta Autocad, es esencial para la realización de los trabajos de los profesionales contratados, con el fin de contar con el desarrollo de los productos, tales como la elaboración de planos, medición de áreas, desarrollo de proyectos constructivos, levantamientos arquitectónicos, entre otros. 
La herramienta Autocad es la más utilizada a nivel nacional e internacional, por lo que es de suma importancia contar con la misma
ya que dentro del portafolio de proyectos está la planeación y diseños de proyectos de gran magnitud y dimensión, que posteriormente se remiten a proveedores externos, para posibles concursos licitatorios, donde en su mayoría trabajan con la herramienta Autocad, estos se justifica a nivel de compatilidad con otros usuarios</t>
  </si>
  <si>
    <t>0116 – Proveeduría</t>
  </si>
  <si>
    <t>Departamento de Proveeduría</t>
  </si>
  <si>
    <r>
      <rPr>
        <b/>
        <sz val="11"/>
        <rFont val="Calibri"/>
        <family val="2"/>
        <scheme val="minor"/>
      </rPr>
      <t>Meta Específica 1</t>
    </r>
    <r>
      <rPr>
        <sz val="11"/>
        <rFont val="Calibri"/>
        <family val="2"/>
        <scheme val="minor"/>
      </rPr>
      <t xml:space="preserve">. Ejecutar durante el año 2022 el 100% de los trámites de
contratación solicitados por las Unidades Usuarias que responden al
cumplimiento del Plan Estratégico Institucional y Planes de Negocio
(Proveeduría, Licitaciones, Contratación Directa, Contratación Exceptuada,
Gestión Contractual Corporativa).                 </t>
    </r>
    <r>
      <rPr>
        <b/>
        <sz val="11"/>
        <rFont val="Calibri"/>
        <family val="2"/>
        <scheme val="minor"/>
      </rPr>
      <t>Meta Específica 2.</t>
    </r>
    <r>
      <rPr>
        <sz val="11"/>
        <rFont val="Calibri"/>
        <family val="2"/>
        <scheme val="minor"/>
      </rPr>
      <t xml:space="preserve"> Ejecutar durante el año 2022 el 100% de gestiones propias
de los contratos en ejecución solicitados por las Unidades Usuarias que
responden al cumplimiento del Plan Estratégico Institucional y Planes de
Negocio (Ejecución Contractual Ordinaria, Ejecución Contractual Exceptuada,
Control y Gestión y Jefatura).</t>
    </r>
  </si>
  <si>
    <t>Renovación de 1 licencia de Bákú (acceso para 5 personas)</t>
  </si>
  <si>
    <t xml:space="preserve">El Sistema digital Bakú, es un software que contiene  la jurisprudencia referente a la Contratación Administrativa costarricense. Al accesar se visualizan  resoluciones actualizadas y vigentes  emitidas por las instancias competentes en materia de Contratación y resolución. 
Valga mencionar que dicha herramienta dispone de la información actualizada, vigente y por consiguiente de relevancia para la labor diaria que se realiza en el Departamento de Proveeduría.
Es una herramienta que  permite  mejorar los criterios en los diferentes procesos de contratación, al momento de emitir los actos (adjudicaciones, declaratorias de desierto, recursos de objeción, revocatoria, procedimientos administrativos y sumarios, entre otros). Lo cual recae en las contrataciones (bienes y servicios) que se gestionan y requieren por las diferentes dependencias del Instituto Nacional de Seguros.
Valga agregar que dicha aplicación permite ser utilizada en cualquier momento teniendo acceso a internet y en caso necesario solicitar asesoría a Arisol.
Esta aplicación "Bakú" difiere de otras opciones en el sentido que además de las resoluciones, dispone de fichas informativas por cada una, la búsqueda de la información se facilita, ya que se encuentra clasificada por temas,  además la información es actualizada cada mes, brindando seguridad al usuario de que lo consultado se encuentra actualizado, vigente y respaldado por Arisol Consultores.s.
La decisión de contar con este tipo de licencias, tiene gran relevancia a nivel departamental, por cuanto permite que la atención sea oportuna, cierta en cada uno de los actos administrativos que se realizan
</t>
  </si>
  <si>
    <t>0215 –Seguros obligatorios y salud</t>
  </si>
  <si>
    <r>
      <rPr>
        <b/>
        <sz val="11"/>
        <color rgb="FF000000"/>
        <rFont val="Calibri"/>
        <family val="2"/>
        <scheme val="minor"/>
      </rPr>
      <t xml:space="preserve">Meta Específica 1. </t>
    </r>
    <r>
      <rPr>
        <sz val="11"/>
        <color indexed="8"/>
        <rFont val="Calibri"/>
        <family val="2"/>
        <scheme val="minor"/>
      </rPr>
      <t>Garantizar en el 2022, la atención del 100% de los procesos
técnicos y operativos de los Seguros Obligatorios, mediante el uso efectivo de
los recursos humanos y tecnológicos (Dirección de Seguros Obligatorios y
Salud)</t>
    </r>
  </si>
  <si>
    <t xml:space="preserve">Renovción de (1) licencia de JAWS para Windows con servicio de mantenimiento anual </t>
  </si>
  <si>
    <t>Software es necesario para el Lic. Adolfo Jiménez quien cuenta con capacidad visual disminuida por ende sin este software sería incapaz de realizar sus labores</t>
  </si>
  <si>
    <t>Centro de Monitoreo y Seguirdad</t>
  </si>
  <si>
    <r>
      <rPr>
        <b/>
        <sz val="11"/>
        <color rgb="FF000000"/>
        <rFont val="Calibri"/>
        <family val="2"/>
        <scheme val="minor"/>
      </rPr>
      <t>Meta Específica 4.</t>
    </r>
    <r>
      <rPr>
        <sz val="11"/>
        <color indexed="8"/>
        <rFont val="Calibri"/>
        <family val="2"/>
        <scheme val="minor"/>
      </rPr>
      <t xml:space="preserve"> Ejecutar el 100% de las acciones dirigidas para atender las
necesidades institucionales en materia de seguridad humana y patrimonial
(Centro de Monitoreo y Seguridad).</t>
    </r>
  </si>
  <si>
    <t xml:space="preserve">Brindar un servicio de calidad a las unidades usuaria así como al cliente externo que realiza gestiones en nuestra dependencia. </t>
  </si>
  <si>
    <t>5551 - Infraestructura y Mantenimiento</t>
  </si>
  <si>
    <r>
      <t xml:space="preserve">Renovación de </t>
    </r>
    <r>
      <rPr>
        <b/>
        <sz val="11"/>
        <rFont val="Calibri"/>
        <family val="2"/>
        <scheme val="minor"/>
      </rPr>
      <t>(120)</t>
    </r>
    <r>
      <rPr>
        <sz val="11"/>
        <rFont val="Calibri"/>
        <family val="2"/>
        <scheme val="minor"/>
      </rPr>
      <t xml:space="preserve"> licencias de SQL Server Enterprise Core</t>
    </r>
  </si>
  <si>
    <t>Renovar el licenciamiento de SQL Server para la gestión de bases de datos a nivel institucional, con el fin de dar continuidad al negocio ante incidencias y contar con nuevas versiones y actualizaciones para este motor de base de datos. Por ejemplo: BI y Cliente Total.</t>
  </si>
  <si>
    <r>
      <t xml:space="preserve">Renovación de </t>
    </r>
    <r>
      <rPr>
        <b/>
        <sz val="11"/>
        <rFont val="Calibri"/>
        <family val="2"/>
        <scheme val="minor"/>
      </rPr>
      <t>(864)</t>
    </r>
    <r>
      <rPr>
        <sz val="11"/>
        <rFont val="Calibri"/>
        <family val="2"/>
        <scheme val="minor"/>
      </rPr>
      <t xml:space="preserve"> licencias de System Center DataCenter Core</t>
    </r>
  </si>
  <si>
    <t>Renovar el licenciamiento de System Center para el monitoreo y aplicación de actualizaciones e instalaciones en equipos a nivel institucional, con el fin de dar continuidad al negocio ante incidencias y contar con nuevas versiones y actualizaciones para esta herramienta Microsoft. Para toda la plataforma de Servidores Windows.</t>
  </si>
  <si>
    <r>
      <t xml:space="preserve">Renovación de </t>
    </r>
    <r>
      <rPr>
        <b/>
        <sz val="11"/>
        <rFont val="Calibri"/>
        <family val="2"/>
        <scheme val="minor"/>
      </rPr>
      <t>(336)</t>
    </r>
    <r>
      <rPr>
        <sz val="11"/>
        <rFont val="Calibri"/>
        <family val="2"/>
        <scheme val="minor"/>
      </rPr>
      <t xml:space="preserve"> licencias de System Center Standard Core</t>
    </r>
  </si>
  <si>
    <t>Renovar el licenciamiento de System Center para el monitoreo y aplicación de actualizaciones e instalaciones en equipos a nivel institucional, con el fin de dar continuidad al negocio ante incidencias y contar con nuevas versiones y actualizaciones para esta herramienta Microsoft.Para toda la plataforma de Servidores Windows.</t>
  </si>
  <si>
    <r>
      <t xml:space="preserve">Renovación de </t>
    </r>
    <r>
      <rPr>
        <b/>
        <sz val="11"/>
        <rFont val="Calibri"/>
        <family val="2"/>
        <scheme val="minor"/>
      </rPr>
      <t>(864)</t>
    </r>
    <r>
      <rPr>
        <sz val="11"/>
        <rFont val="Calibri"/>
        <family val="2"/>
        <scheme val="minor"/>
      </rPr>
      <t xml:space="preserve"> licencias de Windows Server DataCenter Core</t>
    </r>
  </si>
  <si>
    <t>Renovar el licenciamiento de Windows Server DataCenter para servidores físicos de centros de datos y sedes del INS, con el fin de dar continuidad al negocio ante incidencias de sistema operativo y contar con nuevas versiones y actualizaciones para este sistema operativo. Alberga todos los sistemas que en la actualidad están siendo virtualizados en los Centros de Datos y algunas SEDES tales como: Cartago, Heredia y Alajuela.</t>
  </si>
  <si>
    <r>
      <t xml:space="preserve">Renovación de </t>
    </r>
    <r>
      <rPr>
        <b/>
        <sz val="11"/>
        <rFont val="Calibri"/>
        <family val="2"/>
        <scheme val="minor"/>
      </rPr>
      <t>(336)</t>
    </r>
    <r>
      <rPr>
        <sz val="11"/>
        <rFont val="Calibri"/>
        <family val="2"/>
        <scheme val="minor"/>
      </rPr>
      <t xml:space="preserve"> licencias de Windows Server Standard Core</t>
    </r>
  </si>
  <si>
    <t>Renovar el licenciamiento de Windows Server Standard para servidores físicos de centros de datos y sedes del INS, con el fin de dar continuidad al negocio ante incidencias de sistema operativo y contar con nuevas versiones y actualizaciones para este sistema operativo. Instalado en los Servidores de SEDES y Puntos de Venta.</t>
  </si>
  <si>
    <t>Grupo INS</t>
  </si>
  <si>
    <r>
      <rPr>
        <b/>
        <sz val="11"/>
        <rFont val="Calibri"/>
        <family val="2"/>
        <scheme val="minor"/>
      </rPr>
      <t xml:space="preserve">Meta Específica 7. </t>
    </r>
    <r>
      <rPr>
        <sz val="11"/>
        <rFont val="Calibri"/>
        <family val="2"/>
        <scheme val="minor"/>
      </rPr>
      <t xml:space="preserve">Coordinar la planeación, asesoría, ejecución de las iniciativas y la
gestión de activos, aplicando un monitoreo trimestral para validar su avance a nivel
institucional, mediante el cumplimiento de al menos el 95% del cronograma de trabajo para
el año 2022. (Dirección de Tecnologías de Información).
</t>
    </r>
    <r>
      <rPr>
        <b/>
        <sz val="11"/>
        <rFont val="Calibri"/>
        <family val="2"/>
        <scheme val="minor"/>
      </rPr>
      <t xml:space="preserve">
Acción 6. </t>
    </r>
    <r>
      <rPr>
        <sz val="11"/>
        <rFont val="Calibri"/>
        <family val="2"/>
        <scheme val="minor"/>
      </rPr>
      <t>Administrar y gestionar, las adquisiciones y renovaciones para
los activos y servicios de software de TI.</t>
    </r>
  </si>
  <si>
    <r>
      <t xml:space="preserve">Suscripción de </t>
    </r>
    <r>
      <rPr>
        <b/>
        <sz val="11"/>
        <rFont val="Calibri"/>
        <family val="2"/>
        <scheme val="minor"/>
      </rPr>
      <t>(457)</t>
    </r>
    <r>
      <rPr>
        <sz val="11"/>
        <rFont val="Calibri"/>
        <family val="2"/>
        <scheme val="minor"/>
      </rPr>
      <t xml:space="preserve"> licencias de Microsoft 365 E3</t>
    </r>
  </si>
  <si>
    <t xml:space="preserve">Contar con la suscripción de Office 365 para los perfiles de usuarios gerenciales, con el fin de poder  hacer uso de las herramientas de ofimática, correo electrónico, mensajería, videollamada, trabajo colaborativo a la hora de compartir documentos y el uso de las bondades que brinda EMS (Enterprise Mobility + Security ), las cuales fueron principalmente se enfocan en administrar la seguridad de la información sensible contenida en los dispositivos móviles de las jefaturas y mandos medios. </t>
  </si>
  <si>
    <r>
      <t xml:space="preserve">Suscripción de </t>
    </r>
    <r>
      <rPr>
        <b/>
        <sz val="11"/>
        <rFont val="Calibri"/>
        <family val="2"/>
        <scheme val="minor"/>
      </rPr>
      <t>(5,402)</t>
    </r>
    <r>
      <rPr>
        <sz val="11"/>
        <rFont val="Calibri"/>
        <family val="2"/>
        <scheme val="minor"/>
      </rPr>
      <t xml:space="preserve"> licencias de Microsoft Core CAL Bridge</t>
    </r>
  </si>
  <si>
    <t>Estas licencias de Core CAL Bridge corresponden más bien a un derecho de uso que se debe pagar por cada usuario que haga uso de los servicios provistos por un servidor local, que para el caso de Office 365 aplica para accesar a servidores de Active Directory y de Sharepoint, así como para el almacenamiento de archivos.</t>
  </si>
  <si>
    <r>
      <t xml:space="preserve">Suscripción de </t>
    </r>
    <r>
      <rPr>
        <b/>
        <sz val="11"/>
        <rFont val="Calibri"/>
        <family val="2"/>
        <scheme val="minor"/>
      </rPr>
      <t>(1,312)</t>
    </r>
    <r>
      <rPr>
        <sz val="11"/>
        <rFont val="Calibri"/>
        <family val="2"/>
        <scheme val="minor"/>
      </rPr>
      <t xml:space="preserve"> licencias de Office 365 E1</t>
    </r>
  </si>
  <si>
    <t>Contar con la suscripción de Office 365 para toda la comunidad institucional, con el fin de poder hacer uso de las herramientas de ofimática, correo electrónico, mensajería y videollamada, así como el trabajo colaborativo a la hora de compartir documentos. Este plan se otorga principalmente a perfiles de funcionarios que por la naturaleza de sus funciones, no requieren hacer un uso complejo de la Ofimática, a modo de ejemplo no requieren acceder a carpetas compartidas, uso de fórmulas complejas y macros, entre otros.</t>
  </si>
  <si>
    <r>
      <t xml:space="preserve">Suscripción de </t>
    </r>
    <r>
      <rPr>
        <b/>
        <sz val="11"/>
        <rFont val="Calibri"/>
        <family val="2"/>
        <scheme val="minor"/>
      </rPr>
      <t>(4,090)</t>
    </r>
    <r>
      <rPr>
        <sz val="11"/>
        <rFont val="Calibri"/>
        <family val="2"/>
        <scheme val="minor"/>
      </rPr>
      <t xml:space="preserve"> licencias de Office 365 E3</t>
    </r>
  </si>
  <si>
    <t>Contar con la suscripción de Office 365 de Office 365 para toda la comunidad institucional, con el fin de poder hacer uso de las herramientas de ofimática, correo electrónico, mensajería y videollamada, así como el trabajo colaborativo a la hora de compartir documentos. Plan otorgado a los perfiles de usuario que requieren utilizar el Office instalado en su equipo y un uso mayor de las bondades de la herramienta Ofimática.</t>
  </si>
  <si>
    <t>5551 - Infraestructura y Mantenimiento
5530- Ingeniería de Sistemas</t>
  </si>
  <si>
    <r>
      <rPr>
        <b/>
        <sz val="11"/>
        <rFont val="Calibri"/>
        <family val="2"/>
        <scheme val="minor"/>
      </rPr>
      <t xml:space="preserve">Meta Específica 4. </t>
    </r>
    <r>
      <rPr>
        <sz val="11"/>
        <rFont val="Calibri"/>
        <family val="2"/>
        <scheme val="minor"/>
      </rPr>
      <t xml:space="preserve">Mejorar la experiencia del usuario en su consumo de los servicios de la
infraestructura tecnológica, incrementando la calidad de servicio en la atención de los
requerimientos tanto nivel 2 como cliente interno, asi como la reducción de las incidencias
y su detección temprana, mediante la mejora tecnológica y el cumplimiento de los SLA
(Acuerdo de Nivel de Servicio) (Poner nombre completo de SLA para mejor comprensión),
a través del cumplimiento de al menos el 95% de de los requerimientos. (Departamento de
Producción).
</t>
    </r>
    <r>
      <rPr>
        <b/>
        <sz val="11"/>
        <rFont val="Calibri"/>
        <family val="2"/>
        <scheme val="minor"/>
      </rPr>
      <t>Meta Específica 6.</t>
    </r>
    <r>
      <rPr>
        <sz val="11"/>
        <rFont val="Calibri"/>
        <family val="2"/>
        <scheme val="minor"/>
      </rPr>
      <t xml:space="preserve"> Atender el 80% de las incidencias y requerimientos de mantenimiento
por mejoras a los sistemas, así como el análisis, apoyo y desarrollo de las necesidades del
negocio para nuevas soluciones al final del período 2022. (Ingeniería Sistemas)
</t>
    </r>
    <r>
      <rPr>
        <b/>
        <sz val="11"/>
        <rFont val="Calibri"/>
        <family val="2"/>
        <scheme val="minor"/>
      </rPr>
      <t>Acción 3.</t>
    </r>
    <r>
      <rPr>
        <sz val="11"/>
        <rFont val="Calibri"/>
        <family val="2"/>
        <scheme val="minor"/>
      </rPr>
      <t xml:space="preserve"> Gestionar las actividades relacionadas con el Plan Anual de
Compras al menos en un 85% de ejecución en la planeación
establecida para cada contrato.</t>
    </r>
  </si>
  <si>
    <r>
      <t xml:space="preserve">Compra de </t>
    </r>
    <r>
      <rPr>
        <b/>
        <sz val="11"/>
        <rFont val="Calibri"/>
        <family val="2"/>
        <scheme val="minor"/>
      </rPr>
      <t>(1,080)</t>
    </r>
    <r>
      <rPr>
        <sz val="11"/>
        <rFont val="Calibri"/>
        <family val="2"/>
        <scheme val="minor"/>
      </rPr>
      <t xml:space="preserve"> créditos para consumo de servicios en la nube Azure</t>
    </r>
  </si>
  <si>
    <t>Continuar con la recarga de créditos Azure como soporte a los servicios de Correspondencia Institucional y Sendgrid gestionado por el Dpto. Producción, para responder a necesidades institucionales para el envío masivo de comunicados como lo son la facturación electrónica a los asegurados de nuestra Institución. Asimismo se da el soporte a la plataforma de Analítica de Datos gestionado por el Dpto. de Ingeniería de Sistemas, para la recopilación, modelado, almacenamiento y presentación de datos extraídos de los sistemas transaccionales ante las solicitudes de reportes que las áreas del negocio hacen a nuestra Dirección.</t>
  </si>
  <si>
    <t>Unidad de arquitectura de sistemas</t>
  </si>
  <si>
    <t>Renovación del servicio de mantenimiento para las licencias de Microsoft Windows Remote Desktop Services CAL</t>
  </si>
  <si>
    <t>Estas licencias permiten el acceso concurrente por parte de los miembros de la unidad de arquitectura, al servidor de trabajo para el desarrollo de las interfaces que utilizan los sistemas del INS. Esta modalidad de trabajo nos ha permitido centralizar las herramientas de desarrollo y las fuentes, obteniendo así mayor agilidad al momento de atender incidencias y requerimientos, además de facilitar el teletrabajo</t>
  </si>
  <si>
    <t>Unidad de Seguridad de TI *</t>
  </si>
  <si>
    <t>Este servicio forma parte integral de la funcionalidad de acceso controlado para nuestros colaboradores, el  objetivo fundamental es el funcionamiento, establidad y alcance a todos los colabroadores de TI que requieren ese acceso, aplicando una capa de seguridad . Su separación de la solución podría provocar suspensión del servicio por lo que es importante que se vea de una forma unificada, dificultando la atención adecuada de nuestros clientes internos.</t>
  </si>
  <si>
    <t>Departamento de Proyectos</t>
  </si>
  <si>
    <r>
      <rPr>
        <b/>
        <sz val="11"/>
        <rFont val="Calibri"/>
        <family val="2"/>
        <scheme val="minor"/>
      </rPr>
      <t>Meta Específica 7.</t>
    </r>
    <r>
      <rPr>
        <sz val="11"/>
        <rFont val="Calibri"/>
        <family val="2"/>
        <scheme val="minor"/>
      </rPr>
      <t xml:space="preserve"> Gestionar el portafolio de proyectos cumpliendo el 100% de
plan de trabajo de la Oficina de Proyectos y los requerimientos de los directores
de proyectos (Oficina Institucional de Proyectos). (Gestionar y revisar casos negocio, perfiles, planes de proyecto,
controles de cambio e informes de cierre; tanto de las nuevas
iniciativas, como de los proyectos que conforman el portafolio
institucional) - (Elaborar mensualmente un informe de avance del portafolio de
proyectos para la Adm. Superior)</t>
    </r>
  </si>
  <si>
    <t>Suscripción de 50 licencias Microsoft Power BI Pro</t>
  </si>
  <si>
    <t>Esta licencia permite la Publicación de contenido, colaborar con colegas, modelar datos, crear contenido, compartir paneles, publicar informes y realizar análisis adecuados.</t>
  </si>
  <si>
    <t>Cuatro años</t>
  </si>
  <si>
    <t>Suscripción de 210 licencias Microsoft Project Online Essential</t>
  </si>
  <si>
    <t xml:space="preserve"> A solicitud de la Gerencia General, la Oficina Institucional de Proyectos, actualmente se encuentra desarrollando un Proyecto denominado “Proyectización”, cuyo objetivo principal es:
…“Implementar a nivel Institucional, un proceso de culturización en proyectos, que permita mejorar el enfoque basado en resultados y cumplimientos.”
Como parte de los objetivos específicos, será necesario realizar ajustes en los procesos actuales, a fin de facilitar la administración y control de los proyectos, para una mejor y más ágil toma de decisiones.
Para cumplir con lo anterior, la Institución, a través de la Oficina Institucional de Proyectos, requiere de un Sistema de Información para la Dirección de Proyectos (PMIS) el cual proporciona acceso a herramientas de software informático (IT), como herramientas de software para programación de tareas, sistemas de autorización de trabajo, sistemas de gestión de la configuración, sistemas de recopilación y distribución de la información, así como interfaces a otros sistemas automáticos en línea como repositorios de bases de conocimiento corporativas, que permitan tener a disposición la información actual e histórica para la planificación, gestión y control de los proyectos en cualquiera de sus etapas (previas, formulación, planeación, ejecución y cierre). 
Para ello, a partir de la implementación de la suite de office 365 que realizó la institución en el mes de julio del 2019, la Oficina Institucional de Proyectos entre otras actividades, inicio la utilización del Project on Line para la administración centralizada del área de conocimiento de la Gestión de Cronograma, el cual incluye los procesos requeridos para administrar la finalización del proyecto a tiempo. No obstante, y dado el crecimiento que se ha tenido en esta área y de acuerdo con la dinámica implementada en el proceso de proyectización, se hace necesario dotar de dicha herramienta a mas recursos que actualmente participan en los proyectos y convertir estos en recursos empresariales de forma tal que su gestión y control se vuelva más sencillo y eficiente. </t>
  </si>
  <si>
    <t>Suscripción de 16 licencias Microsoft Project Online Premium</t>
  </si>
  <si>
    <t>Suscripción de 84 licencias Microsoft Project Online Professional</t>
  </si>
  <si>
    <t>Suscripción de 58 licencias Microsoft Visio Online Plan 2</t>
  </si>
  <si>
    <t>Como parte de los objetivos específicos, es necesario mantener los procesos actuales, a fin de facilitar la administración y control de los proyectos, para una mejor y más ágil toma de decisiones, por lo tanto es necesario mantener a nivel Institucional, el  proceso de culturización en proyectos, que permita mejorar el enfoque basado en resultados y cumplimientos</t>
  </si>
  <si>
    <t>0113 –Riesgos</t>
  </si>
  <si>
    <t>Unidad de Riesgos Intragrupo y Proyectos</t>
  </si>
  <si>
    <r>
      <rPr>
        <b/>
        <sz val="11"/>
        <rFont val="Calibri"/>
        <family val="2"/>
        <scheme val="minor"/>
      </rPr>
      <t>Meta Específica 2.</t>
    </r>
    <r>
      <rPr>
        <sz val="11"/>
        <rFont val="Calibri"/>
        <family val="2"/>
        <scheme val="minor"/>
      </rPr>
      <t xml:space="preserve"> Aplicar el proceso de gestión integral de valoración de
riesgos de las transacciones del Grupo INS y de los Proyectos estratégicos a
cargo de la Oficina Institucional de Proyectos. (Unidad Riesgo Intragrupo).</t>
    </r>
  </si>
  <si>
    <t>Renovación del servicio de mantenimiento para la licencia de Microsoft Project Professional</t>
  </si>
  <si>
    <t xml:space="preserve">El Microsoft Project Professional permite una visualización completa del ciclo de vida de un proyecto, este, entre otros detalles, incluye tiempo, alcance y costo. Por lo tanto, genera valor agregado al asesoramiento que la Unidad Intragrupo presta a la Oficina Institucional de Proyectos con los riesgos que puedan emerger. </t>
  </si>
  <si>
    <t>0125 – Centro de distribución y logística</t>
  </si>
  <si>
    <t>Unidad de Logística y Cadena de Abastecimiento. Central de Distribución y Ropería.</t>
  </si>
  <si>
    <r>
      <rPr>
        <b/>
        <sz val="11"/>
        <rFont val="Calibri"/>
        <family val="2"/>
        <scheme val="minor"/>
      </rPr>
      <t xml:space="preserve">Objetivo Específico 8. </t>
    </r>
    <r>
      <rPr>
        <sz val="11"/>
        <rFont val="Calibri"/>
        <family val="2"/>
        <scheme val="minor"/>
      </rPr>
      <t xml:space="preserve">Desarrollar las capacidades digitales hacia la transformación y excelencia operacional
del negocio basados en la experiencia del cliente. </t>
    </r>
    <r>
      <rPr>
        <b/>
        <sz val="11"/>
        <rFont val="Calibri"/>
        <family val="2"/>
        <scheme val="minor"/>
      </rPr>
      <t>Meta Específica 2.</t>
    </r>
    <r>
      <rPr>
        <sz val="11"/>
        <rFont val="Calibri"/>
        <family val="2"/>
        <scheme val="minor"/>
      </rPr>
      <t xml:space="preserve"> Mantener bajo plan de control las brechas de procesos del
CEDINS de cara a la evaluación de normalización ISO 9001-2015, según el
proyecto de Gestión por Procesos del Departamento Gestión de Calidad
(Jefatura CEDINS).</t>
    </r>
  </si>
  <si>
    <t>Renovación del servicio de mantenimiento para las licencias (3) de Microsoft Project Professional</t>
  </si>
  <si>
    <t>Para el desarrollo y distribución de las tareas asignadas a las áreas de Logística del Cedins, Central de Distribución y Ropería, de una manera eficiente mediante el diseño de cronogramas de trabajo.</t>
  </si>
  <si>
    <t>0210 – Relaciones con Clientes</t>
  </si>
  <si>
    <t>DCCE-U.Fidelización</t>
  </si>
  <si>
    <r>
      <rPr>
        <b/>
        <sz val="11"/>
        <rFont val="Calibri"/>
        <family val="2"/>
        <scheme val="minor"/>
      </rPr>
      <t xml:space="preserve">Meta Específica 3. </t>
    </r>
    <r>
      <rPr>
        <sz val="11"/>
        <rFont val="Calibri"/>
        <family val="2"/>
        <scheme val="minor"/>
      </rPr>
      <t>Fortalecer la fidelización de clientes, con actividades de
acercamientos y programas educativos que cubran sus necesidades, para
promover la cultura de prevención de riesgos y seguros, con el fin de lograr
confianza y lealtad, aportando valor real a la relación con el cliente y
convertirlos en nuestros aliados y promotores de prevención (Unidad de
Fidelización).</t>
    </r>
  </si>
  <si>
    <t>Licencias de Microsoft Project. (Renovación)</t>
  </si>
  <si>
    <t>La Unidad de Fidelización de la DCCE tiene como naturaleza la gestión de valores agregados que incentiven la retención de los clientes a través de diversidad de acciones, entre estas se pueden encontrar generación de planes o proyectos de fidelización con diferentes etapas o fases por lo que contar con Project nos ayuda a desarrollar estos planes con la ruta a seguir, asignar tareas y recursos, brindar seguimiento más visible a través del encadenamiento, analizar cargas de trabajo de cada funcionario involucrado, entre otras funciones.</t>
  </si>
  <si>
    <t>DEPARTAMENTO GESTION OPERATIVA Y SOA</t>
  </si>
  <si>
    <r>
      <rPr>
        <b/>
        <sz val="11"/>
        <color theme="1"/>
        <rFont val="Calibri"/>
        <family val="2"/>
        <scheme val="minor"/>
      </rPr>
      <t>OBJETIVO ESPECIFICO 1 DSOS</t>
    </r>
    <r>
      <rPr>
        <sz val="11"/>
        <color theme="1"/>
        <rFont val="Calibri"/>
        <family val="2"/>
        <scheme val="minor"/>
      </rPr>
      <t xml:space="preserve">: Administrar los seguros obligatorios y salud, considerando los principios legales, comerciales, de sostenibilidd e innovación, fundamentados en la mejora contínua para seguir siendo líderes en el mercado; brindando a los clientes protección, servicios de calidad, prevención a nivel general y fortalecimiento a  la seguridad social del país. 
</t>
    </r>
    <r>
      <rPr>
        <b/>
        <sz val="11"/>
        <color theme="1"/>
        <rFont val="Calibri"/>
        <family val="2"/>
        <scheme val="minor"/>
      </rPr>
      <t>META ESPECIFICA 2 GOSOA</t>
    </r>
    <r>
      <rPr>
        <sz val="11"/>
        <color theme="1"/>
        <rFont val="Calibri"/>
        <family val="2"/>
        <scheme val="minor"/>
      </rPr>
      <t>:
Brindar los  servicios de apoyo para el análisis de casos (Riesgos del Trabajo, Seguro Obligatorio Automotor y otros Seguros Comerciales), realizar las inspecciones relacionadas con aseguramiento RT e indemnizaciónes de los Seguros Solidarios y coordinar la cobranza de los Derechos de Circulación a nivel nacional apoyado en la implementación de tecnología innovadora para la mejora contínua del proceso; mediante el cumplimiento del 100% de los Planes de Acción.</t>
    </r>
  </si>
  <si>
    <t>Renovación del servicio de mantenimiento para las licencias (1) de Microsoft Project Professional</t>
  </si>
  <si>
    <t xml:space="preserve">La renovación de la licencia indicada significa brindar un control eficiente a los recursos destinados por la Dirección de Seguros Solidarios y el departamento de Gestión Operativa y SOA en el seguimiento de los planes y proyectos </t>
  </si>
  <si>
    <r>
      <rPr>
        <b/>
        <sz val="11"/>
        <rFont val="Calibri"/>
        <family val="2"/>
        <scheme val="minor"/>
      </rPr>
      <t>Meta Específica 8</t>
    </r>
    <r>
      <rPr>
        <sz val="11"/>
        <rFont val="Calibri"/>
        <family val="2"/>
        <scheme val="minor"/>
      </rPr>
      <t>. Conformar, a partir de las solicitudes de las unidades
usuarias, un portafolio interanual de iniciativas, que permita conocer las
necesidades de infraestructura del Grupo INS, para brindar soluciones técnicas
oportunas, velando por una gestión de gastos rigurosamente planificados y
eficientes (Ingeniería y Mantenimiento).</t>
    </r>
  </si>
  <si>
    <t>Renovación del servicio de mantenimiento para las licencias de Microsoft Project Professional</t>
  </si>
  <si>
    <t>Se requiere la herramienta técnológica, para el seguimiento de los proyectos y el control en obra de las diferentes construcciones</t>
  </si>
  <si>
    <r>
      <rPr>
        <b/>
        <sz val="11"/>
        <color theme="1"/>
        <rFont val="Calibri"/>
        <family val="2"/>
        <scheme val="minor"/>
      </rPr>
      <t>Meta Específica 6.</t>
    </r>
    <r>
      <rPr>
        <sz val="11"/>
        <color theme="1"/>
        <rFont val="Calibri"/>
        <family val="2"/>
        <scheme val="minor"/>
      </rPr>
      <t xml:space="preserve"> Atender el 80% de las incidencias y requerimientos de mantenimiento
por mejoras a los sistemas, así como el análisis, apoyo y desarrollo de las necesidades del
negocio para nuevas soluciones al final del período 2022. (Ingeniería Sistemas)</t>
    </r>
  </si>
  <si>
    <t>Renovación del servicio de mantenimiento para las licencias (4) de Microsoft Project Professional</t>
  </si>
  <si>
    <t>Las licencias Microsoft Project  Professional solicitadas, permiten mantener la plataforma actualizada, para el uso de esta herramienta por parte de funcionarios que deben visualizar y editar cronogramas generados tanto por otros funcionarios internos y así como proveedores externos. Importante mencionar que cobra mayor relevancia mantener la herramienta en sus últimas versiones, cuando se reciben cronogramas externos que en su mayoría son generados en la última versión disponible en el mercado, con el fin de evitar problemas o incompatibilidades en los documentos que se administran en la institución.</t>
  </si>
  <si>
    <t>Renovación del servicio de mantenimiento para las licencias (10) de Microsoft Project Professional - Reservadas</t>
  </si>
  <si>
    <t>Las licencias Microsoft Project  Professional (On premise) solicitadas, permitirán mantener la plataforma actualizada, para el uso de esta herramienta por parte de funcionarios que deben visualizar y editar cronogramas generados tanto por otros funcionarios internos y así como proveedores externos. Importante mencionar que cobra mayor relevancia mantener la herramienta en sus últimas versiones, cuando se reciben cronogramas externos que en su mayoría son generados en la última versión disponible en el mercado, con el fin de evitar problemas o incompatibilidades en los documentos que se administran en la institución.</t>
  </si>
  <si>
    <t>Renovación anual del servicio de suscripción para las licencias (3) de Microsoft Project Online Premium</t>
  </si>
  <si>
    <t>Las licencias Microsoft Project Online Premium serán utilizadas principalmente en la atención de requerimientos y desarrollos y para los líderes de Proyectos de TI, encargados de área y analistas del Departamento de Ingeniería de Sistemas, de manera que dispongan de una herramienta para la estimación, seguimiento y control de los planes de trabajo de cada uno de los requerimientos o proyectos a los cuales se debe dar atención y que el Departamento de Control y Gestión de Compra recomienda su adquisición. Estas 3 licencias permiten a sus usuarios visualizar todos los proyectos de las distintas áreas de la DTINF y  fungen como administradores totales de la plataforma, accediendo a las diferentes carteras de proyecto, optimización de uso de Recurso, entre otros.</t>
  </si>
  <si>
    <t>Ingeniería de Sisemas</t>
  </si>
  <si>
    <t>Renovación anual del servicio de suscripción para las licencias (60) de Microsoft Project Online Professional</t>
  </si>
  <si>
    <t>Las licencias Microsoft Project Online Professional solicitadas, serán utilizadas principalmente en la atención de requerimientos y desarrollos y para los líderes de Proyectos, encargados de área y analistas del Departamento de Ingeniería de Sistemas, de manera que dispongan de una herramienta para la estimación, seguimiento y control de los planes de trabajo de cada uno de los requerimientos o proyectos a los cuales se debe dar atención y que el Departamento de Control y Gestión de Compra recomienda su adquisición.</t>
  </si>
  <si>
    <r>
      <rPr>
        <b/>
        <sz val="11"/>
        <color theme="1"/>
        <rFont val="Calibri"/>
        <family val="2"/>
        <scheme val="minor"/>
      </rPr>
      <t>Objetivo Específico 5.</t>
    </r>
    <r>
      <rPr>
        <sz val="11"/>
        <color theme="1"/>
        <rFont val="Calibri"/>
        <family val="2"/>
        <scheme val="minor"/>
      </rPr>
      <t xml:space="preserve"> Asesorar a la Administración del Instituto en materia de
procesos, procedimientos y sistema de gestión de calidad, con el fin de promover un
enfoque por procesos y garantizar la implementación de los mismos a nivel
institucional durante el año 2022 (Departamento de Calidad).           </t>
    </r>
    <r>
      <rPr>
        <b/>
        <sz val="11"/>
        <color theme="1"/>
        <rFont val="Calibri"/>
        <family val="2"/>
        <scheme val="minor"/>
      </rPr>
      <t xml:space="preserve">                 Meta Específica 1.</t>
    </r>
    <r>
      <rPr>
        <sz val="11"/>
        <color theme="1"/>
        <rFont val="Calibri"/>
        <family val="2"/>
        <scheme val="minor"/>
      </rPr>
      <t xml:space="preserve"> Cumplir con la calidad de los entregables de cada una de las
etapas en ejecución de los requerimientos asignados a través de un seguimiento
continuo de cada una de las etapas definidas y del cumplimiento del 100% del
plan de acción. (Unidad Mejora Continua).</t>
    </r>
  </si>
  <si>
    <t>Microsoft Project Professional asiste a los ingenieros en el desarrollo de planes, asignación de recursos a tareas, dar seguimiento al progreso del estudio, actualización de acciones, gestiones y porcentaje de las realizaciones de las actividades.</t>
  </si>
  <si>
    <t>Renovación anual del servicio de mantenimiento para las licencias de Microsoft Visio Professional</t>
  </si>
  <si>
    <t>Microsoft Visio Professional es de uso diario de este Departamento para el desarrollo, diseño y modificación de los procesos del INS, permitiendo la visualización gráfica para el análisis del proceso, identificación de cuellos de botella, tiempos de espera, responsables de la ejecución de las actividades, entre otros.</t>
  </si>
  <si>
    <t>Renovación anual del servicio de suscripción para las licencias de Microsoft Visio Online Plan 2</t>
  </si>
  <si>
    <t>Microsoft Visio Online es de uso diario de este Departamento para el desarrollo, diseño y modificación de los procesos del INS, permitiendo la visualización gráfica para el análisis del proceso, identificación de cuellos de botella, tiempos de espera, responsables de la ejecución de las actividades, entre otros.</t>
  </si>
  <si>
    <t>Renovación anual del servicio de mantenimiento para las licencias (11) de Microsoft Visio Professional</t>
  </si>
  <si>
    <t>Las licencias Microsoft VISIO Professional solicitadas, permitirá al INS hacer uso de las últimas versiones y funcionalidades del producto. En caso de que se presente algún error en el software, contará con Soporte técnico por parte del fabricante y cuando el INS así lo requiera o le resulte factible, tendrá la facilidad de realizar una migración a nuevas versiones de la herramienta de una manera fácil.  Por otra parte, el hecho de contar con la última versión de Visio, evitará problemas de compatibilidad con respecto a las versiones de los entregables  (Ejm. diagramas de bases de datos, diagramas con el diseño arquitectónico de una solución, etc.) que le presenten las empresas de desarrollo contratadas.</t>
  </si>
  <si>
    <t>Renovación del servicio de mantenimiento para las licencias (35) de Microsoft Visual Studio Enterprise w/MSDN</t>
  </si>
  <si>
    <t>Las licencias Microsoft Visual Studio Enterprise w/MSDN le permitirá al INS hacer uso de las últimas versiones y funcionalidades del producto. En caso de que se presente --durante el desarrollo-- algún error en el software, se contará con Soporte técnico por parte del fabricante y cuando el INS así lo requiera o le resulte factible, tendrá la facilidad de realizar una migración a nuevas versiones de la herramienta de una manera fácil.  Por otra parte, el hecho de contar con la última versión de VS Premium evitará problemas de incompatibilidad con respecto a las versiones de los entregables que le presenten al INS , las empresas de desarrollo contratadas. A modo de ejemplo se pueden mencionar programas, proyectos, codificación de pruebas, casos de prueba, diagramas de capas arquitectónicas, configuraciones de entornos, proyectos integrados con el Team Foundation Server, etc. Fueron Adquiridos para el alcance definido en su momento por Cliente Total, utilizadas por ISI. Posee mayor capacidad de consumo de Azure, Diagramación de capas Arquitectónicas, Función de Test, Clonación de código fuente, entre otros.</t>
  </si>
  <si>
    <t>Renovación del servicio de mantenimiento para las licencias (40) de Microsoft Visual Studio Professional</t>
  </si>
  <si>
    <t>Las licencias Microsoft Visual Studio Professional solicitadas, le permitirá al INS hacer uso de las últimas versiones y funcionalidades del producto. En caso de que se presente --durante el desarrollo-- algún error en el software, se contará con Soporte técnico por parte del fabricante y cuando el INS así lo requiera o le resulte factible, tendrá la facilidad de realizar una migración a nuevas versiones de la herramienta de una manera fácil.  Por otra parte, el hecho de contar con la última versión de VS Premium evitará problemas de incompatibilidad con respecto a las versiones de los entregables que le presenten al INS , las empresas de desarrollo contratadas. A modo de ejemplo se pueden mencionar programas, proyectos, codificación de pruebas, casos de prueba, diagramas de capas arquitectónicas, configuraciones de entornos, proyectos integrados con el Team Foundation Server, etc. Utilizado por los compañeros de ISI.</t>
  </si>
  <si>
    <t>PAO Actuarial, Subprograma 021801</t>
  </si>
  <si>
    <t>Subdirección Actuarial</t>
  </si>
  <si>
    <r>
      <rPr>
        <b/>
        <sz val="11"/>
        <color theme="1"/>
        <rFont val="Calibri"/>
        <family val="2"/>
        <scheme val="minor"/>
      </rPr>
      <t>Meta Específica 2.</t>
    </r>
    <r>
      <rPr>
        <sz val="11"/>
        <color theme="1"/>
        <rFont val="Calibri"/>
        <family val="2"/>
        <scheme val="minor"/>
      </rPr>
      <t xml:space="preserve"> Elaborar modelos tarifarios de acuerdo a las mejores
prácticas actuariales considerando la perspectiva de sostenibilidad, mediante el
cumplimiento del 100% del plan de acción (Unidad de Productos).</t>
    </r>
  </si>
  <si>
    <t>Renovación de 1 licencia de Risk Explorer (acceso para 15 usuarios)</t>
  </si>
  <si>
    <t>Es un software que colabora en tarifación de seguros de gran tamaño como el ICE, tarificación del SOA y RT, además es una herramienta con la cual se valoran diferentes estrategias de reaseguro, así como la exposición de la empresa para cada uno de los diferentes riesgos tales como suscripción, inversones provisiones, entre otros.</t>
  </si>
  <si>
    <t>Renovación de 1 licencia de Res-Solver (acceso para 15 usuarios)</t>
  </si>
  <si>
    <t>El Reglamento sobre la Solvencia de las entidades de seguros y reaseguros requiere que cada aseguradora efectúe la determinación de la Provisión de Siniestros Pendientes caso a caso y que tembién utilice un método alternativo. El INS ha indicado al supervisor que usa como método alternativo el Bornhuetter Ferguson , y en algunas líneas métodos alternativos de OYNR  donde la herramienta Res Solver colabora en la determinación de la provisión con  estas metodologías</t>
  </si>
  <si>
    <t>0127 - Contraloría Normativa</t>
  </si>
  <si>
    <t xml:space="preserve">Dirección Contraloría Normativa </t>
  </si>
  <si>
    <r>
      <rPr>
        <b/>
        <sz val="11"/>
        <color theme="1"/>
        <rFont val="Calibri"/>
        <family val="2"/>
        <scheme val="minor"/>
      </rPr>
      <t>Meta Específica 2.</t>
    </r>
    <r>
      <rPr>
        <sz val="11"/>
        <color theme="1"/>
        <rFont val="Calibri"/>
        <family val="2"/>
        <scheme val="minor"/>
      </rPr>
      <t xml:space="preserve"> Supervisar el cumplimiento del Modelo facultativo de
organización, prevención de delitos, gestión y control, establecido en el Artículo
8 de la Ley N° 9699 y en el Decreto N° 42399-MEIC-MJP (Control
Normativo). (Verificar la existencia de Políticas y Procedimientos que
prevengan comisión de delitos Art. 8 y su cumplimiento.)</t>
    </r>
  </si>
  <si>
    <t>Suscripción de (2) licencias de software jurídico para la consulta de normas y jurisprudencia</t>
  </si>
  <si>
    <t>Contar con una herramienta para la consulta de información actualizada de las normas, leyes, decretos y jurisprudencia judicial que permita contribuir como herramienta de asesoría jurídica para una eficiente toma de decisiones comerciales y administrativas, en aras de defender desde el punto de vista jurídico los intereses de la Institución.</t>
  </si>
  <si>
    <t>Departamento Proveeduría</t>
  </si>
  <si>
    <t>Suscripción de (4) licencias de software jurídico para la consulta de normas y jurisprudencia</t>
  </si>
  <si>
    <t>Departamento de Cobros</t>
  </si>
  <si>
    <r>
      <rPr>
        <b/>
        <sz val="11"/>
        <color theme="1"/>
        <rFont val="Calibri"/>
        <family val="2"/>
        <scheme val="minor"/>
      </rPr>
      <t>Meta Específica 7.</t>
    </r>
    <r>
      <rPr>
        <sz val="11"/>
        <color theme="1"/>
        <rFont val="Calibri"/>
        <family val="2"/>
        <scheme val="minor"/>
      </rPr>
      <t xml:space="preserve"> Revisar y/o tramitar 765 expedientes al mes, para iniciar o
dar continuidad al proceso judicial (Unidad de Cobro Judicial).</t>
    </r>
  </si>
  <si>
    <t>Centro de Documentación e Información y Asesoría Laboral</t>
  </si>
  <si>
    <r>
      <rPr>
        <b/>
        <sz val="11"/>
        <color theme="1"/>
        <rFont val="Calibri"/>
        <family val="2"/>
        <scheme val="minor"/>
      </rPr>
      <t>Meta Específica 3.</t>
    </r>
    <r>
      <rPr>
        <sz val="11"/>
        <color theme="1"/>
        <rFont val="Calibri"/>
        <family val="2"/>
        <scheme val="minor"/>
      </rPr>
      <t xml:space="preserve"> Realizar al menos el 90% de las actividades correspondiente
a servicios de apoyo legal en la Subdirección de Cultura y Talento, aplicando la
normativa que regula nuestra gestión en materia disciplinaria y cumpliendo los
porcentajes definidos en la acciones (Asesoría Laboral).</t>
    </r>
  </si>
  <si>
    <t>Departamento de Producción, Infraestructura y Mantenimiento.</t>
  </si>
  <si>
    <r>
      <rPr>
        <b/>
        <sz val="11"/>
        <rFont val="Calibri"/>
        <family val="2"/>
        <scheme val="minor"/>
      </rPr>
      <t xml:space="preserve">Meta Específica 4. </t>
    </r>
    <r>
      <rPr>
        <sz val="11"/>
        <rFont val="Calibri"/>
        <family val="2"/>
        <scheme val="minor"/>
      </rPr>
      <t>Mejorar la experiencia del usuario en su consumo de los servicios de la
infraestructura tecnológica, incrementando la calidad de servicio en la atención de los
requerimientos tanto nivel 2 como cliente interno, asi como la reducción de las incidencias
y su detección temprana, mediante la mejora tecnológica y el cumplimiento de los SLA
(Acuerdo de Nivel de Servicio) (Poner nombre completo de SLA para mejor comprensión),
a través del cumplimiento de al menos el 95% de de los requerimientos. (Departamento de
Producción).</t>
    </r>
  </si>
  <si>
    <t>Renovación de tres (3) licencias del servicio de mantenimiento para licencias de Toad DBA for Oracle - RAC Edition</t>
  </si>
  <si>
    <t>La Suite Toad DBA for Oracle, se utiliza como estándar de administración para las bases de datos creadas sobre el motor de oracle, actualmente instalada en los equipos de los administradores de base de datos.  Además, se le brinda mantenimiento a todas las bases de datos Oracle , dentro de los cuales se cuenta con dos RAC Oracle. 
Dentro de las principales bases de datos se tienen: SICSOA (Marchamos), SIMA (Hospital de Trauma) y SIFA (Sistema Financiero).</t>
  </si>
  <si>
    <t>Renovación de dos (2) licencia del servicio de mantenimiento para licencias de Spotlight on SQL Server Enterprise</t>
  </si>
  <si>
    <r>
      <t>El Spotlight on SQL Server Enterprise, se utiliza para el monitoreo y labores propias de administración de dicha plataforma. Mediante el uso de esta herramienta, igualmente  se le da mantenimiento a todas las bases de datos SQL Server, siendo que existen varios cluster SQL Server.
Dentro de las principales bases de dato</t>
    </r>
    <r>
      <rPr>
        <b/>
        <sz val="11"/>
        <color theme="1"/>
        <rFont val="Calibri"/>
        <family val="2"/>
        <scheme val="minor"/>
      </rPr>
      <t xml:space="preserve">s </t>
    </r>
    <r>
      <rPr>
        <sz val="11"/>
        <color theme="1"/>
        <rFont val="Calibri"/>
        <family val="2"/>
        <scheme val="minor"/>
      </rPr>
      <t>se puede mencionar: Cliente Total y BI.</t>
    </r>
  </si>
  <si>
    <t>Área de Infraestructura y Mantenimiento</t>
  </si>
  <si>
    <t>Renovación de 80 licencias Vmware NSX Enterprise</t>
  </si>
  <si>
    <t>Licencias de NSX: con esta herramienta se concentra todo el tráfico de red dentro de los servidores físicos sin necesidad de salir a los equipos de red tradicionales (red virtual entre servidores virtualizados), esto mejora los tiempos de respuesta, la creación de nuevas configuraciones y disminuye la contención de los equipos periféricos de red, haciendo que el tráfico saliente sea el estrictamente necesario, al ser una plataforma crítica para la Institución, es requerida la renovación de las licencias.</t>
  </si>
  <si>
    <t>Renovación de 80 licencias Vmware vRealize Network Insight (vRni) Enterprise</t>
  </si>
  <si>
    <t>Licencias de vRealize Network Insight: es el componente Vmware que permite administrar los redes virtuales provistas por NSX, habilita facilidades como de alta disponibilidad y Seguridad para las redes virtuales, además de permitir realizar segmentación de la red, al ser una plataforma crítica para la Institución, es requerida la renovación de las licencias.</t>
  </si>
  <si>
    <t>Renovación de 80 licencias Vmware vCloud Enterprise</t>
  </si>
  <si>
    <t>Licencias de vCloud: Plataforma utilizada para la virtualización de los centros de datos Principal y Contingente, en los cuales se encuentra la mayoría de máquinas virtuales de la Institución. Cumple una función similar al VSphere y además suple funciones adicionales como: 
• VMware vRealize Operations: gestión inteligente del rendimiento, la capacidad y la configuración para entornos de vSphere.
• VMware vRealize Automation: autoservicio e implementación de aplicaciones e infraestructura basada en políticas para entornos de vSphere.
• VMware vRealize Business: cálculo automático, medición del uso y fijación de precios de los servicios de la infraestructura virtualizada para los entornos de vSphere.
Al ser una plataforma crítica para la Institución, es requerida la renovación de las licencias.</t>
  </si>
  <si>
    <t>Renovación de 2 licencias VMware vCenter Site Recovery Manager Standard</t>
  </si>
  <si>
    <t>Licencias de Site Recovery Manager Standard: Son utilizadas para la replicación de máquinas virtuales entre ambos Centros de Datos Principal y Contingente, razón por la cual es posible afirmar que se está soportando la mayor parte de la plataforma tecnológica que procesa los servicios críticos para nuestra Institución, al ser una plataforma crítica para la Institución, es requerida la renovación de las licencias.</t>
  </si>
  <si>
    <t>Renovación de 20 licencias VMware vSphere Enterprise Plus</t>
  </si>
  <si>
    <t>Licencias vSphere: Estas licencias se están utilizando para los servidores ESX de las Sedes, las cuales albergan el servicio de Dominio GRUPOINS, así como los servidores del servicio de impresión y liberación de parches de System Center para los usuarios, al ser una plataforma crítica para la Institución, es requerida la renovación de las licencias.</t>
  </si>
  <si>
    <t>Renovación de 41 licencias VMware vSphere Standard</t>
  </si>
  <si>
    <t>Renovación de 2 licencias VMware Enterprise Plus Acceleration Kit</t>
  </si>
  <si>
    <t>Actualmente la institución cuenta con mas de 800 servidores virtuales orquestados por 2 servidores vCenter, lo cual corresponde a más del 95% de la infraestructura de servidores y bases de datos de la institución, por lo cual es requerido contar con el licenciamiento mencionado para el correcto funcionamiento de la plataforma, contar con el servicio de soporte por parte del fabricante así como para evitar la exposición a vulnerabilidades por no utilizar las últimas versiones recomendadas tanto por el fabricante como por seguridad.  Utilizado para la administración de la plataforma completa, mediante este producto se hace la gestión de las máquinas virtuales, hosts (servidores físicos) y las labores de mantenimiento por parte del administrador de la plataforma. Una de las licencias administra Centro de datos principal y alterno y la otra licencia administra sedes, al ser una plataforma crítica para la Institución, es requerida la renovación de las licencias.</t>
  </si>
  <si>
    <t>Unidad de Seguridad y Conformidad de Servicios de TI</t>
  </si>
  <si>
    <r>
      <rPr>
        <b/>
        <sz val="11"/>
        <color theme="1"/>
        <rFont val="Calibri"/>
        <family val="2"/>
        <scheme val="minor"/>
      </rPr>
      <t>Meta Específica 3.</t>
    </r>
    <r>
      <rPr>
        <sz val="11"/>
        <color theme="1"/>
        <rFont val="Calibri"/>
        <family val="2"/>
        <scheme val="minor"/>
      </rPr>
      <t xml:space="preserve"> Ejecutar las tareas en materia de seguridad tecnológica, para mantener
la infraestructura tecnológica de información y comunicaciones (TIC) del Grupo INS de
forma confidencial, fortaleciendo y optimizando la arquitectura de ciberseguridad de TI,
por medio del cumplimiento del 95% del plan de acción. (Unidad de Seguridad y
Conformidad Servicios T.I.)</t>
    </r>
  </si>
  <si>
    <t>Renovación de 1 licencia de WebInspect</t>
  </si>
  <si>
    <t>Herramienta que tiene como objetivo la protección proactiva de los sitios web con los que cuenta el INS, realizando analisis de posibles vulnerabilidades  que esten presentes en el o los sitios que sean objeto de analisis, emitiendo recomendaciones para solventar esas vulnerabilidades detectadas. servidores que alojan herramientas a nivel INS, protección contra posible ataques,  la no renovación provoca que no puedan ser actualizado los algoritmos de analisis sobre nuevas posibles vulnerabilidades detectadas.</t>
  </si>
  <si>
    <t>Unidad de Seguridad de TI</t>
  </si>
  <si>
    <t>Renovación de certificados digital para sitio grupoins.com SSL Estándar</t>
  </si>
  <si>
    <t>Este servicio forma parte integral de la funcionalidad del portal que se birnda  a nuestros clientes e intermediarios, el  objetivo fundamental es el funcionamiento, establidad y alcance a todos los usuarios del portal, aplicando una capa de seguridad en las transacciones  y accesos que se ejecuten. Su separación de la solución podría provocar suspensión del servicio por lo que es importante que se vea de una forma unificada, pérdidas económicas y de imagen para el INS.</t>
  </si>
  <si>
    <t>Renovación de certificados digital para sitio cies.ins-cr.com SSL Estándar</t>
  </si>
  <si>
    <t>Renovación de certificados digital para sitio sevins.ins-cr.com SSL EV</t>
  </si>
  <si>
    <t>Renovación de certificados digital para sitio car.ins-cr.com SSL Estándar</t>
  </si>
  <si>
    <t>Renovación de certificados digital para sitio portal.ins-cr.com SSL Estándar</t>
  </si>
  <si>
    <t>Renovación de certificados digital para sitio preveins.ins-cr.com SSL Estándar</t>
  </si>
  <si>
    <t>Renovación de certificados digital para sitio cajerovirtual.ins-cr.com SSL EV</t>
  </si>
  <si>
    <t>Renovación de certificados digital para sitio insdirecto.com tipo Wildcard</t>
  </si>
  <si>
    <t>Renovación de certificados digital para sitio ins-cr.com tipo Wildcard</t>
  </si>
  <si>
    <t>Renovación de certificados digital para sitio grupoins.com tipo Wildcard</t>
  </si>
  <si>
    <t>Licencias de telefonía IP</t>
  </si>
  <si>
    <t>Debido a la gran cantidad de funcionarios en Teletrabajo, es necesario que se cuente con licencias para telefonía, las cuales permitan una comunicación fluida con clientes, aliados de negocio, reaseguradores y otros. Según la valoración hecha por TI, es necesaria la adquisición de 300 licencias para activar la telefonía vía sofphone a diferentes funcionarios que las requieren y al día de hoy no se encuentran disponibles.</t>
  </si>
  <si>
    <t xml:space="preserve">PLAN ANUAL DE COMPRAS </t>
  </si>
  <si>
    <t>PERIODO 2022</t>
  </si>
  <si>
    <t>INFORMÁTICOS</t>
  </si>
  <si>
    <t>SUBSIDIARIAS</t>
  </si>
  <si>
    <t>REQUERIMIENTOS PARA LA RSS</t>
  </si>
  <si>
    <t>Cantidad requerimientos</t>
  </si>
  <si>
    <t>Dependencia</t>
  </si>
  <si>
    <t>TOTALES ₵</t>
  </si>
  <si>
    <t>TOTALES $</t>
  </si>
  <si>
    <t>0106 – Dirección Jurídica</t>
  </si>
  <si>
    <t>Dirección Jurídica</t>
  </si>
  <si>
    <t>Computadora Portátil</t>
  </si>
  <si>
    <t>Se requiere el cambio de las computadoras de escritorio a computadoras portátiles.</t>
  </si>
  <si>
    <t>Contrato por Demanda</t>
  </si>
  <si>
    <t>0221 - Indemnización</t>
  </si>
  <si>
    <t>Dirección de Indemnización</t>
  </si>
  <si>
    <r>
      <rPr>
        <b/>
        <sz val="11"/>
        <color theme="1"/>
        <rFont val="Calibri"/>
        <family val="2"/>
        <scheme val="minor"/>
      </rPr>
      <t>Objetivo Específico 2.</t>
    </r>
    <r>
      <rPr>
        <sz val="11"/>
        <color theme="1"/>
        <rFont val="Calibri"/>
        <family val="2"/>
        <scheme val="minor"/>
      </rPr>
      <t xml:space="preserve"> Prevenir y detectar el fraude de seguros en los reclamos de las
distintas líneas de seguros que comercializa la Institución, fortaleciendo medidas
preventivas para evitar erogaciones indebidas y mejorando en los procesos a cargo de la
dependencia, la satisfacción en el servicio hacia todas las partes interesadas.
</t>
    </r>
    <r>
      <rPr>
        <b/>
        <sz val="11"/>
        <color theme="1"/>
        <rFont val="Calibri"/>
        <family val="2"/>
        <scheme val="minor"/>
      </rPr>
      <t xml:space="preserve">Meta Específica 1. </t>
    </r>
    <r>
      <rPr>
        <sz val="11"/>
        <color theme="1"/>
        <rFont val="Calibri"/>
        <family val="2"/>
        <scheme val="minor"/>
      </rPr>
      <t>Impartir 4 capacitaciones que incluyan temas de interés para
las Sedes relacionados con la prevención del fraude en seguros y el correcto
manejo de la lista de clientes No asegurables por interés comercial, según
coordinación con la Dirección de Operaciones (Unidad de Estudios Especiales y
Prevención / Responsable Dirección de Indemnizaciones / Departamento de
Investigaciones).</t>
    </r>
  </si>
  <si>
    <t>Telefono celular</t>
  </si>
  <si>
    <t xml:space="preserve">La autorización para la obtención y uso de 5 celulares institucionales para funcionarios del Departamento de Investigaciones del INS se basa en los siguientes razonamientos;
•	Seguridad
•	Agilidad 
•	Precisión 
•	Disminución del Riesgo 
•	Comunicación y confianza para un buen servicio al cliente.
•	Responsabilidad.
Seguridad: los investigadores necesitan el resguardo de su identidad e integridad de datos personales por cuanto se exponen a llamadas, acoso y hasta amenazas de clientes, al brindar sus números de celular personal para la obtención de pruebas como fotos, videos y recepción de llamadas.
Agilidad: Durante las visitas de campo y las giras que se realizan es necesario documentar digitalmente elementos como; fotografías y videos que provienen de testigos encontrados en los lugar de los hechos y  la única manera de obtenerlos de manera inmediata es mediante el traslado de archivos digitales a otro dispositivo móvil, lo cual generalmente se realiza con aplicaciones como WhatsApp e inclusive bluetooth, estos importantes hallazgos en algunos casos permiten dilucidar hechos y hasta declinar reclamos fraudulentos.
Precisión: Obtener la prueba en el momento oportuno es relevante para la toma de decisiones y si los testigos acuerdan en enviar las pruebas por correo, muchas veces no llegan, siendo necesario conseguir con precisión todos los hallazgos posibles en el instante evitando el riesgo entre la conexión personal de los funcionarios y los testigos.
Disminución del Riesgo: En ocasiones se identifican cámaras de vigilancia privadas en locales comerciales o casas de habitación y es necesario capturar esos videos de los eventos investigados a la mayor brevedad y precisión, para evitar que sean desechados en corto plazo luego de la ocurrencia del hecho, siendo la cámara del celular una herramienta importante para evitar el riesgo de pérdida de datos. 
Comunicación para un buen servicio al cliente:  Al obtener números de teléfono de testigos, clientes y/o asegurados con información relevante para la investigación, es primordial la comunicación constante y directa, ya que los clientes necesitan enlaces adecuados y confiables para obtener y brindar información de sus trámites; en ocasiones no se les puede atender porque los investigadores se encuentran en giras. Es importante fortalecer la confianza de nuestros clientes con medios de comunicación en los que la información se trata de una forma estrictamente confidencial (cliente-INS).
Responsabilidad: Cada colaborador conoce las condiciones que deben cumplir durante la utilización del celular institucional, motivo por el cual la responsabilidad en cada caso es personal y tiene el aval de la Jefatura del Departamento.  </t>
  </si>
  <si>
    <t>Plan Datos - Telefono celular  (Datos 2 / Capacidad 18GB / Velocidad 3 - 50 Mbps)</t>
  </si>
  <si>
    <r>
      <rPr>
        <b/>
        <sz val="11"/>
        <color theme="1"/>
        <rFont val="Calibri"/>
        <family val="2"/>
        <scheme val="minor"/>
      </rPr>
      <t>Objetivo Específico 7.</t>
    </r>
    <r>
      <rPr>
        <sz val="11"/>
        <color theme="1"/>
        <rFont val="Calibri"/>
        <family val="2"/>
        <scheme val="minor"/>
      </rPr>
      <t xml:space="preserve"> Consolidar el modelo de negocio por segmentos para facilitar la experiencia de cliente a traves de productos y servicios especializados, mediante soluciones digitales. </t>
    </r>
    <r>
      <rPr>
        <b/>
        <sz val="11"/>
        <color theme="1"/>
        <rFont val="Calibri"/>
        <family val="2"/>
        <scheme val="minor"/>
      </rPr>
      <t>Meta Específica 3.</t>
    </r>
    <r>
      <rPr>
        <sz val="11"/>
        <color theme="1"/>
        <rFont val="Calibri"/>
        <family val="2"/>
        <scheme val="minor"/>
      </rPr>
      <t xml:space="preserve"> Fortalecer la  FIDELIZACIÓN de clientes, con actividades de acercamiento, y programas educativos que cubran sus necesidades, para promover la cultura de prevención de riesgos y seguros, con el fin de lograr confianza y lealtad, aportando valor real a la relación con el cliente y convertirlos en nuestros aliados y promotores de prevención.</t>
    </r>
  </si>
  <si>
    <t>Celular Caterpillar S61</t>
  </si>
  <si>
    <t>Estos equipos se requieren para la atención de inspecciones a los riesgos de clientes corporativos realizadas por ingenieros inspectores de esta Dirección, importante destacar que se gestionan por la póliza de incendio sin embargo se le brinda la asesoría general para que gestionen de mejor forma sus riegos (físicos, humanos) el fin es determinar anomalías en los equipos eléctricos que posean los clientes de forma más expedita y certera, además de medir las separaciones entre zonas de fuego e identificar zonas específicas incluidas en la póliza, además es relevante determinar si los ambientes son aptos para el personal que labora en condiciones de riesgos especiales, ya que se pueden dar concentraciones de algunos gases dañinos para el ser humano.</t>
  </si>
  <si>
    <t>0211 – Dirección de Mercadeo</t>
  </si>
  <si>
    <t>Contribuir con la empresa a mantener su liderazgo a través de estrategias  que permitan impulsar productos y servicios sostenibles que satisfagan las expectativas de los clientes, de acuerdo con las tendencias del mercado.</t>
  </si>
  <si>
    <t>3 Suscripción anual 
de Adobe Creative Cloud</t>
  </si>
  <si>
    <t>La licitación es de vital importancia 
para efectuar la produccion y edición 
de fotografias  
en sitio, aprovechando al máximo los 
recursos propios de la Institución</t>
  </si>
  <si>
    <t>Departamento Promoción y Prevención</t>
  </si>
  <si>
    <t>Meta 3 Alcanzar durante el año 2022 al menos un 90% en los porcentajes esperados de disminución en los costos de siniestralidad definidos para los seguros RT y SOA según las empresas y zonas prioritarias. Meta 4 Promover una cultura de prevención  en Salud y Seguridad en el Trabajo, Movilidad Segura, Salud General y Seguridad Humana y Patrimonial durante el año 2022, mediante el desarrollo de al menos 100 actividades y  la implementación de programas preventivos en al menos 75 empresas y 110 centros educativos. Meta 6 Atender el 100% de las solicitudes de clientes en el año 2022.</t>
  </si>
  <si>
    <t xml:space="preserve">Pago de licencia de herramienta para la evaluación de condiciones ergonómicas en puestos de trabajo </t>
  </si>
  <si>
    <t>Para dar atención a solicitudes de clientes interesados en la valoración de las condiciones ergonómicas de sus trabajadores y las tareas que realizan. Solicitud de valoración de puesto de trabajo por parte de la Red de Servicios de Salud INS. Denuncia o investigación de accidentes.</t>
  </si>
  <si>
    <t>Servicio de salud para chequeos médicos y ferias de salud.</t>
  </si>
  <si>
    <t>Mantenimiento Preventivo y Servicio Técnico de los Sistemas y Equipos UPS, ATS, STS y Supresores de Transientes (SPD) de los Centros de Datos Alterno y Principal del Instituto Nacional de Seguros</t>
  </si>
  <si>
    <t>Es de suma importancia señalar que en estos dos centros de datos Alterno y Principal, se alojan los equipos de comunicación de gran parte del Grupo INS, del Hospital del Trauma y se alquila (CDP) espacio al Poder Judicial con contrato de garantía del respaldo de estos servicios, alojando servidores como el de la Interpol, esto hace indefectible tener que garantizar y mantener en óptimas condiciones de operación, funcionamiento y respuesta a fallas estos Sistemas y equipos  electromecánicos, a efecto de garantizar la alta disponibilidad en los centros de datos, así mismo la óptima operación de estos sistemas y equipos electromecánicos para poder cumplir con este compromiso.</t>
  </si>
  <si>
    <t xml:space="preserve">Monto contractual
 para repuestos:
¢97.900.000
</t>
  </si>
  <si>
    <t xml:space="preserve">Monto contractual para respuestos
¢679,000,000
</t>
  </si>
  <si>
    <t xml:space="preserve">Monto contractual para repuestos
¢97.900.000
</t>
  </si>
  <si>
    <t xml:space="preserve">Monto contractual para repuestos:
¢97.900.000
</t>
  </si>
  <si>
    <t xml:space="preserve">Monto contractual para repuestos:
¢679.000.000
</t>
  </si>
  <si>
    <t>Monto contractual para repuestos:
¢679.000.000</t>
  </si>
  <si>
    <t>Monto contractual para repuestos
¢679.000.000</t>
  </si>
  <si>
    <t>Tope Contratación para repuestos
¢97.900.000</t>
  </si>
  <si>
    <t>Se tramitó como Licitación Pública y autorizada por la Gerencia en oficio G-00906-2021 del 03/03/2021.</t>
  </si>
  <si>
    <t>El contrato actual vence en el 2023, pero por la complejidad del proceso contractual que conlleva este tipo de servicio, es interés de la Subdirección de Servicios Generales iniciar el proceso en el 2022.</t>
  </si>
  <si>
    <t>El Departamento de Calidad en oficio CAL-00265-2021 del 13/04/2021 informa que el Comité de Calidad el 17/03/2021 aprobó la continuidad del Instituto en este programa.</t>
  </si>
  <si>
    <t>El monto contractual debe ser por $18,000.</t>
  </si>
  <si>
    <t>La Gerencia, mediante oficio G-01934-2021 del 6/05/2021, brinda el aval para la continuidad de esta suscripción, ante el informe brindado por la Subdirección de Cultura y Talento en oficio SDCT-01176-2021 del 21/04/2021.</t>
  </si>
  <si>
    <t>Monto máximo a nivel contractual $18,000</t>
  </si>
  <si>
    <t>Viabilidad de que este servicio sea cubierto por un recurso interno</t>
  </si>
  <si>
    <t>Servicio de Cuantía Inestimada</t>
  </si>
  <si>
    <t>Observaciones para informe</t>
  </si>
  <si>
    <t>CUADRO RESUMEN
PAC 2022 - SERVICIOS</t>
  </si>
  <si>
    <t>Subprograma</t>
  </si>
  <si>
    <t>No. Requerimientos recibidos</t>
  </si>
  <si>
    <t>Monto Solicitado</t>
  </si>
  <si>
    <t>No.
Desestimados o excluidos del proceso PAC</t>
  </si>
  <si>
    <t>No. Requerimientos recomendados</t>
  </si>
  <si>
    <t>Monto PAC Propuesto</t>
  </si>
  <si>
    <t>Monto a Presupuestar 2022</t>
  </si>
  <si>
    <t>Diferencia 
solicitado vs recomendado</t>
  </si>
  <si>
    <t>0213 – Operaciones</t>
  </si>
  <si>
    <t>0225 - Clientes Indiv. y Pyme</t>
  </si>
  <si>
    <t>Totales</t>
  </si>
  <si>
    <t>Varios
(149 líneas)</t>
  </si>
  <si>
    <t>Observaciones</t>
  </si>
  <si>
    <t>Monto máximo de la contratación con repuestos
¢1 603 837 452</t>
  </si>
  <si>
    <t>Monto máximo contractual para repuestos
¢2.500.000.000</t>
  </si>
  <si>
    <t xml:space="preserve">Monto máximo contractual para respuestos
¢679,000,000
</t>
  </si>
  <si>
    <t>Por demanda y cuantia inestimada</t>
  </si>
  <si>
    <t>Proceso por demanda y cuantía inestimada</t>
  </si>
  <si>
    <t>Monto inicial</t>
  </si>
  <si>
    <t>Monto final</t>
  </si>
  <si>
    <t>Monto a presupuestar</t>
  </si>
  <si>
    <t>Concepto</t>
  </si>
  <si>
    <t>DIFERENCIAS</t>
  </si>
  <si>
    <t>Disminución con respecto a requerimientos recibidos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</si>
</sst>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1" formatCode="_-* #,##0_-;\-* #,##0_-;_-* &quot;-&quot;_-;_-@_-"/>
    <numFmt numFmtId="43" formatCode="_-* #,##0.00_-;\-* #,##0.00_-;_-* &quot;-&quot;??_-;_-@_-"/>
    <numFmt numFmtId="164" formatCode="_(* #,##0.00_);_(* \(#,##0.00\);_(* &quot;-&quot;??_);_(@_)"/>
    <numFmt numFmtId="165" formatCode="_(* #,##0_);_(* \(#,##0\);_(* &quot;-&quot;??_);_(@_)"/>
    <numFmt numFmtId="166" formatCode="dd/mm/yyyy;@"/>
    <numFmt numFmtId="167" formatCode="_-* #,##0_-;\-* #,##0_-;_-* &quot;-&quot;??_-;_-@_-"/>
    <numFmt numFmtId="168" formatCode="#,##0.00_ ;[Red]\-#,##0.00\ "/>
    <numFmt numFmtId="169" formatCode="[$$-540A]#,##0"/>
    <numFmt numFmtId="170" formatCode="&quot;₡&quot;#,##0"/>
  </numFmts>
  <fonts count="43" x14ac:knownFonts="1">
    <font>
      <sz val="11"/>
      <color theme="1"/>
      <name val="Calibri"/>
      <family val="2"/>
      <scheme val="minor"/>
    </font>
    <font>
      <sz val="11"/>
      <color theme="0"/>
      <name val="Calibri"/>
      <family val="2"/>
      <scheme val="minor"/>
    </font>
    <font>
      <sz val="11"/>
      <color theme="1"/>
      <name val="Calibri"/>
      <family val="2"/>
      <scheme val="minor"/>
    </font>
    <font>
      <b/>
      <sz val="20"/>
      <color theme="0"/>
      <name val="Arial"/>
      <family val="2"/>
    </font>
    <font>
      <sz val="20"/>
      <color theme="1"/>
      <name val="Calibri"/>
      <family val="2"/>
      <scheme val="minor"/>
    </font>
    <font>
      <b/>
      <sz val="12"/>
      <name val="Arial"/>
      <family val="2"/>
    </font>
    <font>
      <sz val="11"/>
      <color theme="1"/>
      <name val="Arial"/>
      <family val="2"/>
    </font>
    <font>
      <sz val="11"/>
      <name val="Calibri"/>
      <family val="2"/>
      <scheme val="minor"/>
    </font>
    <font>
      <sz val="11"/>
      <color indexed="8"/>
      <name val="Arial"/>
      <family val="2"/>
    </font>
    <font>
      <sz val="20"/>
      <color rgb="FF0070C0"/>
      <name val="Calibri"/>
      <family val="2"/>
      <scheme val="minor"/>
    </font>
    <font>
      <sz val="11"/>
      <color rgb="FF0070C0"/>
      <name val="Calibri"/>
      <family val="2"/>
      <scheme val="minor"/>
    </font>
    <font>
      <sz val="11"/>
      <color indexed="8"/>
      <name val="Calibri"/>
      <family val="2"/>
      <scheme val="minor"/>
    </font>
    <font>
      <i/>
      <sz val="11"/>
      <color theme="1"/>
      <name val="Calibri"/>
      <family val="2"/>
      <scheme val="minor"/>
    </font>
    <font>
      <sz val="11"/>
      <color theme="1"/>
      <name val="Arial Narrow"/>
      <family val="2"/>
    </font>
    <font>
      <b/>
      <sz val="11"/>
      <color theme="1"/>
      <name val="Arial Narrow"/>
      <family val="2"/>
    </font>
    <font>
      <sz val="11"/>
      <color indexed="8"/>
      <name val="Arial Narrow"/>
      <family val="2"/>
    </font>
    <font>
      <b/>
      <sz val="12"/>
      <color theme="1"/>
      <name val="Calibri"/>
      <family val="2"/>
      <scheme val="minor"/>
    </font>
    <font>
      <b/>
      <i/>
      <sz val="16"/>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2"/>
      <color indexed="8"/>
      <name val="Arial"/>
      <family val="2"/>
    </font>
    <font>
      <sz val="12"/>
      <color indexed="8"/>
      <name val="Calibri"/>
      <family val="2"/>
      <scheme val="minor"/>
    </font>
    <font>
      <b/>
      <sz val="9"/>
      <color indexed="81"/>
      <name val="Tahoma"/>
      <family val="2"/>
    </font>
    <font>
      <sz val="9"/>
      <color indexed="81"/>
      <name val="Tahoma"/>
      <family val="2"/>
    </font>
    <font>
      <b/>
      <sz val="11"/>
      <color theme="0"/>
      <name val="Arial"/>
      <family val="2"/>
    </font>
    <font>
      <sz val="11"/>
      <color rgb="FF0070C0"/>
      <name val="Arial"/>
      <family val="2"/>
    </font>
    <font>
      <b/>
      <sz val="11"/>
      <name val="Arial"/>
      <family val="2"/>
    </font>
    <font>
      <b/>
      <sz val="11"/>
      <color theme="1"/>
      <name val="Arial"/>
      <family val="2"/>
    </font>
    <font>
      <sz val="11"/>
      <name val="Arial"/>
      <family val="2"/>
    </font>
    <font>
      <sz val="11"/>
      <color rgb="FF000000"/>
      <name val="Arial"/>
      <family val="2"/>
    </font>
    <font>
      <sz val="10"/>
      <name val="Arial"/>
      <family val="2"/>
    </font>
    <font>
      <b/>
      <sz val="11"/>
      <color indexed="8"/>
      <name val="Arial"/>
      <family val="2"/>
    </font>
    <font>
      <sz val="22"/>
      <color rgb="FFFF0000"/>
      <name val="Arial"/>
      <family val="2"/>
    </font>
    <font>
      <sz val="14"/>
      <color theme="1"/>
      <name val="Calibri"/>
      <family val="2"/>
      <scheme val="minor"/>
    </font>
    <font>
      <b/>
      <sz val="14"/>
      <name val="Arial"/>
      <family val="2"/>
    </font>
    <font>
      <b/>
      <sz val="11"/>
      <color rgb="FFFF0000"/>
      <name val="Calibri"/>
      <family val="2"/>
      <scheme val="minor"/>
    </font>
    <font>
      <sz val="8"/>
      <name val="Calibri"/>
      <family val="2"/>
      <scheme val="minor"/>
    </font>
    <font>
      <sz val="12"/>
      <color theme="1"/>
      <name val="Calibri"/>
      <family val="2"/>
      <scheme val="minor"/>
    </font>
    <font>
      <sz val="12"/>
      <color theme="1"/>
      <name val="Arial"/>
      <family val="2"/>
    </font>
    <font>
      <b/>
      <sz val="14"/>
      <color theme="1"/>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rgb="FFFFFFFF"/>
      </patternFill>
    </fill>
    <fill>
      <patternFill patternType="solid">
        <fgColor theme="6" tint="0.59999389629810485"/>
        <bgColor indexed="64"/>
      </patternFill>
    </fill>
    <fill>
      <patternFill patternType="solid">
        <fgColor theme="8" tint="0.59999389629810485"/>
        <bgColor indexed="64"/>
      </patternFill>
    </fill>
    <fill>
      <patternFill patternType="solid">
        <fgColor rgb="FF002060"/>
        <bgColor indexed="64"/>
      </patternFill>
    </fill>
    <fill>
      <patternFill patternType="solid">
        <fgColor theme="4" tint="0.59999389629810485"/>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3" fillId="0" borderId="0"/>
    <xf numFmtId="0" fontId="33" fillId="0" borderId="0"/>
    <xf numFmtId="43" fontId="2" fillId="0" borderId="0" applyFont="0" applyFill="0" applyBorder="0" applyAlignment="0" applyProtection="0"/>
    <xf numFmtId="0" fontId="33" fillId="0" borderId="0"/>
  </cellStyleXfs>
  <cellXfs count="289">
    <xf numFmtId="0" fontId="0" fillId="0" borderId="0" xfId="0"/>
    <xf numFmtId="0" fontId="0" fillId="3" borderId="0" xfId="0" applyFill="1"/>
    <xf numFmtId="0" fontId="1" fillId="2" borderId="1" xfId="0" applyFont="1" applyFill="1" applyBorder="1" applyAlignment="1">
      <alignment horizontal="left"/>
    </xf>
    <xf numFmtId="0" fontId="1" fillId="2" borderId="1" xfId="0" applyFont="1" applyFill="1" applyBorder="1"/>
    <xf numFmtId="0" fontId="4" fillId="0" borderId="0" xfId="0" applyFont="1"/>
    <xf numFmtId="0" fontId="5" fillId="5" borderId="2" xfId="0" applyFont="1" applyFill="1" applyBorder="1" applyAlignment="1">
      <alignment horizontal="center" vertical="center" wrapText="1"/>
    </xf>
    <xf numFmtId="0" fontId="0" fillId="0" borderId="2" xfId="0" applyFill="1" applyBorder="1" applyAlignment="1">
      <alignment vertical="top"/>
    </xf>
    <xf numFmtId="0" fontId="0" fillId="0" borderId="2" xfId="0" applyFill="1" applyBorder="1" applyAlignment="1">
      <alignment vertical="top" wrapText="1"/>
    </xf>
    <xf numFmtId="165" fontId="0" fillId="0" borderId="2" xfId="1" applyNumberFormat="1" applyFont="1" applyFill="1" applyBorder="1" applyAlignment="1">
      <alignment vertical="top"/>
    </xf>
    <xf numFmtId="165" fontId="0" fillId="0" borderId="2" xfId="1" applyNumberFormat="1" applyFont="1" applyFill="1" applyBorder="1" applyAlignment="1">
      <alignment horizontal="center" vertical="top"/>
    </xf>
    <xf numFmtId="0" fontId="0" fillId="0" borderId="0" xfId="0" applyFill="1"/>
    <xf numFmtId="0" fontId="9" fillId="4" borderId="0" xfId="0" applyFont="1" applyFill="1"/>
    <xf numFmtId="0" fontId="10" fillId="4" borderId="0" xfId="0" applyFont="1" applyFill="1"/>
    <xf numFmtId="0" fontId="0" fillId="0" borderId="2" xfId="0" applyBorder="1"/>
    <xf numFmtId="0" fontId="11" fillId="0" borderId="2" xfId="0" applyFont="1" applyBorder="1" applyAlignment="1">
      <alignment horizontal="justify" vertical="center" wrapText="1"/>
    </xf>
    <xf numFmtId="0" fontId="0" fillId="0" borderId="2" xfId="0" applyBorder="1" applyAlignment="1">
      <alignment horizontal="justify" vertical="center" wrapText="1"/>
    </xf>
    <xf numFmtId="49" fontId="0" fillId="0" borderId="2" xfId="0" applyNumberFormat="1" applyFill="1" applyBorder="1" applyAlignment="1">
      <alignment vertical="top" wrapText="1"/>
    </xf>
    <xf numFmtId="0" fontId="8" fillId="0" borderId="2" xfId="0" applyFont="1" applyFill="1" applyBorder="1" applyAlignment="1">
      <alignment horizontal="left" vertical="top" wrapText="1"/>
    </xf>
    <xf numFmtId="0" fontId="6" fillId="0" borderId="2" xfId="0" applyFont="1" applyFill="1" applyBorder="1" applyAlignment="1">
      <alignment horizontal="left" wrapText="1"/>
    </xf>
    <xf numFmtId="0" fontId="0" fillId="0" borderId="0" xfId="0" applyFill="1" applyAlignment="1">
      <alignment horizontal="left"/>
    </xf>
    <xf numFmtId="0" fontId="0" fillId="0" borderId="0" xfId="0" applyAlignment="1">
      <alignment horizontal="left"/>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wrapText="1"/>
    </xf>
    <xf numFmtId="0" fontId="0" fillId="0" borderId="2" xfId="0" applyFill="1" applyBorder="1"/>
    <xf numFmtId="166" fontId="0" fillId="0" borderId="2" xfId="0" applyNumberFormat="1" applyFill="1" applyBorder="1" applyAlignment="1">
      <alignment horizontal="center" vertical="center"/>
    </xf>
    <xf numFmtId="0" fontId="0" fillId="0" borderId="2" xfId="0" applyFill="1" applyBorder="1" applyAlignment="1">
      <alignment horizontal="left" vertical="center" wrapText="1"/>
    </xf>
    <xf numFmtId="0" fontId="0" fillId="0" borderId="2" xfId="0" applyFill="1" applyBorder="1" applyAlignment="1">
      <alignment horizontal="left" vertical="top"/>
    </xf>
    <xf numFmtId="165" fontId="2" fillId="0" borderId="2" xfId="1" applyNumberFormat="1" applyFont="1" applyFill="1" applyBorder="1" applyAlignment="1">
      <alignment horizontal="center" vertical="top"/>
    </xf>
    <xf numFmtId="167" fontId="5" fillId="5" borderId="2" xfId="1"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left" vertical="top" wrapText="1"/>
    </xf>
    <xf numFmtId="0" fontId="14" fillId="0" borderId="2" xfId="0" applyFont="1" applyBorder="1" applyAlignment="1">
      <alignment horizontal="center" vertical="center" wrapText="1"/>
    </xf>
    <xf numFmtId="0" fontId="15" fillId="0" borderId="2" xfId="0" applyFont="1" applyBorder="1" applyAlignment="1">
      <alignment horizontal="left" vertical="top" wrapText="1"/>
    </xf>
    <xf numFmtId="0" fontId="14" fillId="0" borderId="2" xfId="0" applyFont="1" applyBorder="1" applyAlignment="1">
      <alignment horizontal="center" vertical="center"/>
    </xf>
    <xf numFmtId="167" fontId="14" fillId="0" borderId="2" xfId="1"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4" fontId="14" fillId="0" borderId="2" xfId="1" applyFont="1" applyFill="1" applyBorder="1" applyAlignment="1">
      <alignment horizontal="center" vertical="center"/>
    </xf>
    <xf numFmtId="164" fontId="16" fillId="0" borderId="0" xfId="1" applyFont="1" applyAlignment="1">
      <alignment vertical="center"/>
    </xf>
    <xf numFmtId="5" fontId="17" fillId="0" borderId="2" xfId="1" applyNumberFormat="1" applyFont="1" applyBorder="1" applyAlignment="1">
      <alignment vertical="center"/>
    </xf>
    <xf numFmtId="167" fontId="0" fillId="0" borderId="0" xfId="1" applyNumberFormat="1" applyFont="1"/>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justify" vertical="top" wrapText="1"/>
    </xf>
    <xf numFmtId="0" fontId="0" fillId="0" borderId="2" xfId="0" applyBorder="1" applyAlignment="1">
      <alignment vertical="top"/>
    </xf>
    <xf numFmtId="43" fontId="6" fillId="0" borderId="2" xfId="0" applyNumberFormat="1" applyFont="1" applyBorder="1" applyAlignment="1">
      <alignment horizontal="left" vertical="top"/>
    </xf>
    <xf numFmtId="168" fontId="11" fillId="0" borderId="2" xfId="4" applyNumberFormat="1" applyFont="1" applyFill="1" applyBorder="1" applyAlignment="1">
      <alignment vertical="top" wrapText="1"/>
    </xf>
    <xf numFmtId="0" fontId="11" fillId="0" borderId="5" xfId="0" applyFont="1" applyBorder="1" applyAlignment="1">
      <alignment horizontal="left" vertical="top" wrapText="1"/>
    </xf>
    <xf numFmtId="0" fontId="0" fillId="0" borderId="2" xfId="0" applyBorder="1" applyAlignment="1">
      <alignment vertical="top" wrapText="1"/>
    </xf>
    <xf numFmtId="0" fontId="6" fillId="0" borderId="5" xfId="0" applyFont="1" applyBorder="1" applyAlignment="1">
      <alignment horizontal="left" vertical="top"/>
    </xf>
    <xf numFmtId="0" fontId="6" fillId="0" borderId="5" xfId="0" applyFont="1" applyBorder="1" applyAlignment="1">
      <alignment vertical="top"/>
    </xf>
    <xf numFmtId="0" fontId="0" fillId="0" borderId="2" xfId="0" applyBorder="1" applyAlignment="1">
      <alignment horizontal="center" vertical="top" wrapText="1"/>
    </xf>
    <xf numFmtId="0" fontId="11" fillId="0" borderId="2" xfId="0" applyFont="1" applyBorder="1" applyAlignment="1">
      <alignment horizontal="justify" vertical="top" wrapText="1"/>
    </xf>
    <xf numFmtId="0" fontId="11" fillId="0" borderId="2" xfId="0" applyFont="1" applyBorder="1" applyAlignment="1">
      <alignment horizontal="center" vertical="top" wrapText="1"/>
    </xf>
    <xf numFmtId="0" fontId="22" fillId="0" borderId="2" xfId="0" applyFont="1" applyBorder="1" applyAlignment="1">
      <alignment horizontal="justify" vertical="top" wrapText="1"/>
    </xf>
    <xf numFmtId="0" fontId="23"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2"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0" fillId="0" borderId="2" xfId="0" applyBorder="1" applyAlignment="1">
      <alignment horizontal="center" vertical="top"/>
    </xf>
    <xf numFmtId="0" fontId="7" fillId="0" borderId="2" xfId="0" applyFont="1" applyBorder="1" applyAlignment="1">
      <alignment horizontal="justify" vertical="top" wrapText="1"/>
    </xf>
    <xf numFmtId="0" fontId="11" fillId="0" borderId="2" xfId="0" applyFont="1" applyBorder="1" applyAlignment="1">
      <alignment horizontal="left" vertical="top" wrapText="1"/>
    </xf>
    <xf numFmtId="0" fontId="0" fillId="0" borderId="0" xfId="0" applyAlignment="1">
      <alignment horizontal="left" vertical="top" wrapText="1"/>
    </xf>
    <xf numFmtId="0" fontId="11" fillId="3" borderId="2" xfId="0" applyFont="1" applyFill="1" applyBorder="1" applyAlignment="1">
      <alignment horizontal="justify" vertical="top" wrapText="1"/>
    </xf>
    <xf numFmtId="0" fontId="7" fillId="3" borderId="2" xfId="0" applyFont="1" applyFill="1" applyBorder="1" applyAlignment="1">
      <alignment horizontal="justify" vertical="top" wrapText="1"/>
    </xf>
    <xf numFmtId="0" fontId="0" fillId="0" borderId="0" xfId="0" applyAlignment="1">
      <alignment horizontal="justify" vertical="top"/>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left" vertical="top" wrapText="1"/>
    </xf>
    <xf numFmtId="0" fontId="14"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2" xfId="0" applyBorder="1" applyAlignment="1">
      <alignment horizontal="center"/>
    </xf>
    <xf numFmtId="0" fontId="0" fillId="0" borderId="9" xfId="0" applyBorder="1"/>
    <xf numFmtId="0" fontId="28" fillId="4" borderId="0" xfId="0" applyFont="1" applyFill="1" applyAlignment="1">
      <alignment horizontal="justify" vertical="top" wrapText="1"/>
    </xf>
    <xf numFmtId="0" fontId="6" fillId="0" borderId="0" xfId="0" applyFont="1"/>
    <xf numFmtId="0" fontId="29" fillId="5" borderId="2" xfId="0" applyFont="1" applyFill="1" applyBorder="1" applyAlignment="1">
      <alignment horizontal="center" vertical="center" wrapText="1"/>
    </xf>
    <xf numFmtId="0" fontId="29" fillId="5" borderId="2" xfId="0" applyFont="1" applyFill="1" applyBorder="1" applyAlignment="1">
      <alignment horizontal="justify" vertical="center" wrapText="1"/>
    </xf>
    <xf numFmtId="164" fontId="29" fillId="5" borderId="2" xfId="1" applyFont="1" applyFill="1" applyBorder="1" applyAlignment="1">
      <alignment horizontal="center" vertical="center" wrapText="1"/>
    </xf>
    <xf numFmtId="0" fontId="30" fillId="5" borderId="5" xfId="0" applyFont="1" applyFill="1" applyBorder="1" applyAlignment="1">
      <alignment horizontal="justify" vertical="center" wrapText="1"/>
    </xf>
    <xf numFmtId="0" fontId="6" fillId="3" borderId="2" xfId="0" applyFont="1" applyFill="1" applyBorder="1" applyAlignment="1">
      <alignment horizontal="center" vertical="top"/>
    </xf>
    <xf numFmtId="164" fontId="6" fillId="3" borderId="2" xfId="1" applyFont="1" applyFill="1" applyBorder="1" applyAlignment="1">
      <alignment horizontal="right" vertical="top"/>
    </xf>
    <xf numFmtId="165" fontId="6" fillId="3" borderId="2" xfId="1" applyNumberFormat="1" applyFont="1" applyFill="1" applyBorder="1" applyAlignment="1">
      <alignment vertical="top"/>
    </xf>
    <xf numFmtId="0" fontId="6" fillId="3" borderId="2" xfId="0" applyFont="1" applyFill="1" applyBorder="1" applyAlignment="1">
      <alignment vertical="top" wrapText="1"/>
    </xf>
    <xf numFmtId="0" fontId="6" fillId="3" borderId="2" xfId="0" applyFont="1" applyFill="1" applyBorder="1" applyAlignment="1">
      <alignment horizontal="right" vertical="top"/>
    </xf>
    <xf numFmtId="0" fontId="31" fillId="3" borderId="2" xfId="0" applyFont="1" applyFill="1" applyBorder="1" applyAlignment="1">
      <alignment horizontal="justify" vertical="top" wrapText="1"/>
    </xf>
    <xf numFmtId="0" fontId="31" fillId="3" borderId="2" xfId="0" applyFont="1" applyFill="1" applyBorder="1" applyAlignment="1">
      <alignment horizontal="center" vertical="top"/>
    </xf>
    <xf numFmtId="164" fontId="31" fillId="3" borderId="2" xfId="1" applyFont="1" applyFill="1" applyBorder="1" applyAlignment="1">
      <alignment horizontal="center" vertical="top"/>
    </xf>
    <xf numFmtId="165" fontId="31" fillId="3" borderId="2" xfId="1" applyNumberFormat="1" applyFont="1" applyFill="1" applyBorder="1" applyAlignment="1">
      <alignment vertical="top"/>
    </xf>
    <xf numFmtId="0" fontId="31" fillId="3" borderId="2" xfId="0" applyFont="1" applyFill="1" applyBorder="1" applyAlignment="1">
      <alignment vertical="top" wrapText="1"/>
    </xf>
    <xf numFmtId="0" fontId="31" fillId="3" borderId="2" xfId="0" applyFont="1" applyFill="1" applyBorder="1" applyAlignment="1">
      <alignment horizontal="right" vertical="top"/>
    </xf>
    <xf numFmtId="0" fontId="6" fillId="3" borderId="2" xfId="0" applyFont="1" applyFill="1" applyBorder="1" applyAlignment="1">
      <alignment horizontal="center" vertical="top" wrapText="1"/>
    </xf>
    <xf numFmtId="164" fontId="6" fillId="3" borderId="2" xfId="1" applyFont="1" applyFill="1" applyBorder="1" applyAlignment="1">
      <alignment horizontal="center" vertical="top"/>
    </xf>
    <xf numFmtId="0" fontId="6" fillId="3" borderId="2" xfId="0" applyFont="1" applyFill="1" applyBorder="1" applyAlignment="1">
      <alignment horizontal="right" vertical="top" wrapText="1"/>
    </xf>
    <xf numFmtId="0" fontId="6" fillId="3" borderId="2" xfId="0" applyFont="1" applyFill="1" applyBorder="1" applyAlignment="1">
      <alignment horizontal="justify" vertical="top"/>
    </xf>
    <xf numFmtId="0" fontId="8" fillId="3" borderId="2" xfId="0" applyFont="1" applyFill="1" applyBorder="1" applyAlignment="1">
      <alignment horizontal="justify" vertical="top" wrapText="1"/>
    </xf>
    <xf numFmtId="0" fontId="31" fillId="3" borderId="13" xfId="0" applyFont="1" applyFill="1" applyBorder="1" applyAlignment="1">
      <alignment horizontal="justify" vertical="top" wrapText="1"/>
    </xf>
    <xf numFmtId="0" fontId="8" fillId="3" borderId="2" xfId="0" applyFont="1" applyFill="1" applyBorder="1" applyAlignment="1">
      <alignment horizontal="center" vertical="top" wrapText="1"/>
    </xf>
    <xf numFmtId="0" fontId="32" fillId="3" borderId="2" xfId="0" applyFont="1" applyFill="1" applyBorder="1" applyAlignment="1">
      <alignment horizontal="justify" vertical="top" wrapText="1"/>
    </xf>
    <xf numFmtId="3" fontId="31" fillId="3" borderId="2" xfId="6" applyNumberFormat="1" applyFont="1" applyFill="1" applyBorder="1" applyAlignment="1">
      <alignment horizontal="justify" vertical="top" wrapText="1"/>
    </xf>
    <xf numFmtId="0" fontId="31" fillId="3" borderId="2" xfId="6" applyFont="1" applyFill="1" applyBorder="1" applyAlignment="1">
      <alignment horizontal="justify" vertical="top" wrapText="1"/>
    </xf>
    <xf numFmtId="0" fontId="31" fillId="3" borderId="2" xfId="7" applyFont="1" applyFill="1" applyBorder="1" applyAlignment="1" applyProtection="1">
      <alignment horizontal="justify" vertical="top" wrapText="1"/>
      <protection locked="0"/>
    </xf>
    <xf numFmtId="0" fontId="31" fillId="3" borderId="13" xfId="0" applyFont="1" applyFill="1" applyBorder="1" applyAlignment="1">
      <alignment horizontal="left" vertical="top" wrapText="1"/>
    </xf>
    <xf numFmtId="0" fontId="31" fillId="3" borderId="13" xfId="0" applyFont="1" applyFill="1" applyBorder="1" applyAlignment="1">
      <alignment horizontal="left" vertical="top"/>
    </xf>
    <xf numFmtId="0" fontId="31" fillId="3" borderId="15" xfId="7" applyFont="1" applyFill="1" applyBorder="1" applyAlignment="1" applyProtection="1">
      <alignment horizontal="justify" vertical="top" wrapText="1"/>
      <protection locked="0"/>
    </xf>
    <xf numFmtId="0" fontId="31" fillId="3" borderId="15" xfId="0" applyFont="1" applyFill="1" applyBorder="1" applyAlignment="1">
      <alignment horizontal="center" vertical="top"/>
    </xf>
    <xf numFmtId="0" fontId="6" fillId="3" borderId="2" xfId="0" applyFont="1" applyFill="1" applyBorder="1" applyAlignment="1">
      <alignment vertical="center" wrapText="1"/>
    </xf>
    <xf numFmtId="0" fontId="6" fillId="3" borderId="0" xfId="0" applyFont="1" applyFill="1" applyAlignment="1">
      <alignment horizontal="justify" vertical="top"/>
    </xf>
    <xf numFmtId="0" fontId="31" fillId="3" borderId="2" xfId="7" applyFont="1" applyFill="1" applyBorder="1" applyAlignment="1">
      <alignment horizontal="justify" vertical="top" wrapText="1"/>
    </xf>
    <xf numFmtId="0" fontId="32" fillId="7" borderId="16" xfId="6" applyFont="1" applyFill="1" applyBorder="1" applyAlignment="1">
      <alignment horizontal="justify" vertical="top" wrapText="1"/>
    </xf>
    <xf numFmtId="0" fontId="6" fillId="7" borderId="16" xfId="7" applyFont="1" applyFill="1" applyBorder="1" applyAlignment="1">
      <alignment horizontal="center" vertical="top"/>
    </xf>
    <xf numFmtId="0" fontId="32" fillId="7" borderId="17" xfId="6" applyFont="1" applyFill="1" applyBorder="1" applyAlignment="1">
      <alignment horizontal="justify" vertical="top" wrapText="1"/>
    </xf>
    <xf numFmtId="0" fontId="6" fillId="7" borderId="17" xfId="7" applyFont="1" applyFill="1" applyBorder="1" applyAlignment="1">
      <alignment horizontal="center" vertical="top"/>
    </xf>
    <xf numFmtId="0" fontId="32" fillId="7" borderId="18" xfId="6" applyFont="1" applyFill="1" applyBorder="1" applyAlignment="1">
      <alignment horizontal="justify" vertical="top" wrapText="1"/>
    </xf>
    <xf numFmtId="0" fontId="6" fillId="7" borderId="18" xfId="7" applyFont="1" applyFill="1" applyBorder="1" applyAlignment="1">
      <alignment horizontal="center" vertical="top"/>
    </xf>
    <xf numFmtId="0" fontId="6" fillId="7" borderId="19" xfId="7" applyFont="1" applyFill="1" applyBorder="1" applyAlignment="1">
      <alignment horizontal="center" vertical="top"/>
    </xf>
    <xf numFmtId="0" fontId="6" fillId="7" borderId="16" xfId="7" applyFont="1" applyFill="1" applyBorder="1" applyAlignment="1">
      <alignment horizontal="center" vertical="top" wrapText="1"/>
    </xf>
    <xf numFmtId="49" fontId="6" fillId="3" borderId="2" xfId="0" applyNumberFormat="1" applyFont="1" applyFill="1" applyBorder="1" applyAlignment="1">
      <alignment horizontal="justify" vertical="top" wrapText="1"/>
    </xf>
    <xf numFmtId="0" fontId="6" fillId="3" borderId="0" xfId="0" applyFont="1" applyFill="1"/>
    <xf numFmtId="0" fontId="6" fillId="3" borderId="2" xfId="0" applyFont="1" applyFill="1" applyBorder="1" applyAlignment="1">
      <alignment horizontal="left" vertical="top" wrapText="1"/>
    </xf>
    <xf numFmtId="0" fontId="31" fillId="3" borderId="2" xfId="0" applyFont="1" applyFill="1" applyBorder="1" applyAlignment="1">
      <alignment horizontal="left" vertical="top" wrapText="1"/>
    </xf>
    <xf numFmtId="0" fontId="31" fillId="3" borderId="2" xfId="0" applyFont="1" applyFill="1" applyBorder="1" applyAlignment="1">
      <alignment horizontal="center" vertical="top" wrapText="1"/>
    </xf>
    <xf numFmtId="0" fontId="35" fillId="3" borderId="0" xfId="0" applyFont="1" applyFill="1" applyAlignment="1">
      <alignment horizontal="justify" wrapText="1"/>
    </xf>
    <xf numFmtId="0" fontId="35" fillId="3" borderId="0" xfId="0" applyFont="1" applyFill="1" applyAlignment="1">
      <alignment horizontal="center" wrapText="1"/>
    </xf>
    <xf numFmtId="0" fontId="35" fillId="3" borderId="0" xfId="0" applyFont="1" applyFill="1" applyAlignment="1">
      <alignment horizontal="center" vertical="center"/>
    </xf>
    <xf numFmtId="164" fontId="35" fillId="3" borderId="0" xfId="1" applyFont="1" applyFill="1" applyAlignment="1">
      <alignment horizontal="center" vertical="center"/>
    </xf>
    <xf numFmtId="0" fontId="35" fillId="3" borderId="0" xfId="0" applyFont="1" applyFill="1"/>
    <xf numFmtId="0" fontId="35" fillId="3" borderId="0" xfId="0" applyFont="1" applyFill="1" applyAlignment="1">
      <alignment wrapText="1"/>
    </xf>
    <xf numFmtId="0" fontId="35" fillId="3" borderId="0" xfId="0" applyFont="1" applyFill="1" applyAlignment="1">
      <alignment horizontal="right" vertical="top"/>
    </xf>
    <xf numFmtId="0" fontId="35" fillId="3" borderId="0" xfId="0" applyFont="1" applyFill="1" applyAlignment="1">
      <alignment horizontal="justify" vertical="top" wrapText="1"/>
    </xf>
    <xf numFmtId="0" fontId="6" fillId="0" borderId="0" xfId="0" applyFont="1" applyAlignment="1">
      <alignment horizontal="justify" wrapText="1"/>
    </xf>
    <xf numFmtId="0" fontId="6" fillId="0" borderId="0" xfId="0" applyFont="1" applyAlignment="1">
      <alignment horizontal="center" wrapText="1"/>
    </xf>
    <xf numFmtId="0" fontId="6" fillId="0" borderId="0" xfId="0" applyFont="1" applyAlignment="1">
      <alignment horizontal="center" vertical="center"/>
    </xf>
    <xf numFmtId="164" fontId="6" fillId="0" borderId="0" xfId="1" applyFont="1" applyAlignment="1">
      <alignment horizontal="center" vertical="center"/>
    </xf>
    <xf numFmtId="0" fontId="6" fillId="0" borderId="0" xfId="0" applyFont="1" applyAlignment="1">
      <alignment wrapText="1"/>
    </xf>
    <xf numFmtId="0" fontId="6" fillId="0" borderId="0" xfId="0" applyFont="1" applyAlignment="1">
      <alignment horizontal="right" vertical="top"/>
    </xf>
    <xf numFmtId="0" fontId="6" fillId="0" borderId="0" xfId="0" applyFont="1" applyAlignment="1">
      <alignment horizontal="justify" vertical="top" wrapText="1"/>
    </xf>
    <xf numFmtId="0" fontId="31" fillId="3" borderId="9" xfId="0" applyFont="1" applyFill="1" applyBorder="1" applyAlignment="1">
      <alignment horizontal="center" vertical="top" wrapText="1"/>
    </xf>
    <xf numFmtId="164" fontId="6" fillId="3" borderId="9" xfId="1" applyFont="1" applyFill="1" applyBorder="1" applyAlignment="1">
      <alignment horizontal="center" vertical="top"/>
    </xf>
    <xf numFmtId="14" fontId="0" fillId="0" borderId="2" xfId="0" applyNumberFormat="1" applyFill="1" applyBorder="1" applyAlignment="1">
      <alignment vertical="top" wrapText="1"/>
    </xf>
    <xf numFmtId="0" fontId="8" fillId="0" borderId="5" xfId="0" applyFont="1" applyFill="1" applyBorder="1" applyAlignment="1">
      <alignment horizontal="left" vertical="top" wrapText="1"/>
    </xf>
    <xf numFmtId="165" fontId="0" fillId="0" borderId="21" xfId="1" applyNumberFormat="1" applyFont="1" applyFill="1" applyBorder="1" applyAlignment="1">
      <alignment vertical="top"/>
    </xf>
    <xf numFmtId="0" fontId="0" fillId="0" borderId="9" xfId="0" applyFill="1" applyBorder="1" applyAlignment="1">
      <alignment vertical="top"/>
    </xf>
    <xf numFmtId="164" fontId="0" fillId="0" borderId="9" xfId="1" applyFont="1" applyFill="1" applyBorder="1" applyAlignment="1">
      <alignment vertical="top"/>
    </xf>
    <xf numFmtId="0" fontId="0" fillId="0" borderId="14" xfId="0" applyFill="1" applyBorder="1" applyAlignment="1">
      <alignment vertical="top"/>
    </xf>
    <xf numFmtId="165" fontId="0" fillId="0" borderId="14" xfId="1" applyNumberFormat="1" applyFont="1" applyFill="1" applyBorder="1" applyAlignment="1">
      <alignment vertical="top"/>
    </xf>
    <xf numFmtId="0" fontId="19" fillId="0" borderId="23" xfId="0" applyFont="1" applyFill="1" applyBorder="1" applyAlignment="1">
      <alignment vertical="top"/>
    </xf>
    <xf numFmtId="164" fontId="19" fillId="0" borderId="23" xfId="1" applyFont="1" applyFill="1" applyBorder="1" applyAlignment="1">
      <alignment vertical="top"/>
    </xf>
    <xf numFmtId="49" fontId="19" fillId="0" borderId="3" xfId="0" applyNumberFormat="1" applyFont="1" applyFill="1" applyBorder="1" applyAlignment="1">
      <alignment vertical="top" wrapText="1"/>
    </xf>
    <xf numFmtId="0" fontId="0" fillId="0" borderId="9" xfId="0" applyFill="1" applyBorder="1" applyAlignment="1">
      <alignment horizontal="left" vertical="center" wrapText="1"/>
    </xf>
    <xf numFmtId="0" fontId="34" fillId="0" borderId="22" xfId="0" applyFont="1" applyFill="1" applyBorder="1" applyAlignment="1">
      <alignment horizontal="left" vertical="top" wrapText="1"/>
    </xf>
    <xf numFmtId="0" fontId="0" fillId="0" borderId="14" xfId="0" applyFill="1" applyBorder="1" applyAlignment="1">
      <alignment horizontal="left" vertical="top" wrapText="1"/>
    </xf>
    <xf numFmtId="0" fontId="0" fillId="0" borderId="2" xfId="0" applyBorder="1" applyAlignment="1">
      <alignment horizontal="center" wrapText="1"/>
    </xf>
    <xf numFmtId="0" fontId="0" fillId="0" borderId="0" xfId="0" applyFill="1" applyBorder="1"/>
    <xf numFmtId="0" fontId="37" fillId="5" borderId="2" xfId="0" applyFont="1" applyFill="1" applyBorder="1" applyAlignment="1">
      <alignment horizontal="center" vertical="center" wrapText="1"/>
    </xf>
    <xf numFmtId="0" fontId="37" fillId="5" borderId="2"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6" fillId="0" borderId="2" xfId="0" applyFont="1" applyFill="1" applyBorder="1" applyAlignment="1">
      <alignment horizontal="left" vertical="center" wrapText="1"/>
    </xf>
    <xf numFmtId="0" fontId="36" fillId="0" borderId="2" xfId="0" applyFont="1" applyFill="1" applyBorder="1" applyAlignment="1">
      <alignment vertical="top"/>
    </xf>
    <xf numFmtId="165" fontId="36" fillId="0" borderId="2" xfId="0" applyNumberFormat="1" applyFont="1" applyFill="1" applyBorder="1" applyAlignment="1">
      <alignment vertical="top"/>
    </xf>
    <xf numFmtId="0" fontId="0" fillId="0" borderId="2" xfId="0" applyBorder="1" applyAlignment="1">
      <alignment horizontal="justify" vertical="justify" wrapText="1"/>
    </xf>
    <xf numFmtId="0" fontId="11" fillId="0" borderId="2" xfId="0" applyFont="1" applyBorder="1" applyAlignment="1">
      <alignment horizontal="justify" vertical="justify" wrapText="1"/>
    </xf>
    <xf numFmtId="4"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0" fontId="11" fillId="0" borderId="2" xfId="0" applyFont="1" applyBorder="1" applyAlignment="1">
      <alignment horizontal="justify" vertical="justify"/>
    </xf>
    <xf numFmtId="0" fontId="0" fillId="6" borderId="2" xfId="0" applyFill="1" applyBorder="1" applyAlignment="1">
      <alignment horizontal="center" vertical="center"/>
    </xf>
    <xf numFmtId="0" fontId="11" fillId="0" borderId="2" xfId="0" applyFont="1" applyBorder="1" applyAlignment="1">
      <alignment horizontal="center" vertical="center" wrapText="1"/>
    </xf>
    <xf numFmtId="0" fontId="11" fillId="3" borderId="2" xfId="0" applyFont="1" applyFill="1" applyBorder="1" applyAlignment="1">
      <alignment horizontal="justify" vertical="justify" wrapText="1"/>
    </xf>
    <xf numFmtId="0" fontId="11" fillId="3" borderId="2" xfId="0" applyFont="1" applyFill="1" applyBorder="1" applyAlignment="1">
      <alignment horizontal="center" vertical="center" wrapText="1"/>
    </xf>
    <xf numFmtId="0" fontId="0" fillId="3" borderId="2" xfId="0" applyFill="1" applyBorder="1" applyAlignment="1">
      <alignment horizontal="center" vertical="center"/>
    </xf>
    <xf numFmtId="0" fontId="0" fillId="8" borderId="0" xfId="0" applyFill="1"/>
    <xf numFmtId="0" fontId="11" fillId="0" borderId="2" xfId="0" applyFont="1" applyBorder="1" applyAlignment="1">
      <alignment horizontal="justify" vertical="center"/>
    </xf>
    <xf numFmtId="0" fontId="38" fillId="0" borderId="2" xfId="0" applyFont="1" applyBorder="1" applyAlignment="1">
      <alignment vertical="center" wrapText="1"/>
    </xf>
    <xf numFmtId="0" fontId="0" fillId="0" borderId="2" xfId="0" applyBorder="1" applyAlignment="1">
      <alignment vertical="center"/>
    </xf>
    <xf numFmtId="0" fontId="0" fillId="9" borderId="0" xfId="0" applyFill="1"/>
    <xf numFmtId="4" fontId="19" fillId="9" borderId="0" xfId="0" applyNumberFormat="1" applyFont="1" applyFill="1" applyAlignment="1">
      <alignment horizontal="center"/>
    </xf>
    <xf numFmtId="0" fontId="11" fillId="3" borderId="2" xfId="0" applyFont="1" applyFill="1" applyBorder="1" applyAlignment="1">
      <alignment horizontal="justify" vertical="center" wrapText="1"/>
    </xf>
    <xf numFmtId="0" fontId="7" fillId="0" borderId="2" xfId="0" applyFont="1" applyBorder="1" applyAlignment="1">
      <alignment horizontal="justify" vertical="justify"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4" fontId="0" fillId="9" borderId="0" xfId="0" applyNumberFormat="1" applyFill="1" applyAlignment="1">
      <alignment horizontal="center"/>
    </xf>
    <xf numFmtId="4" fontId="0" fillId="0" borderId="0" xfId="0" applyNumberFormat="1" applyAlignment="1">
      <alignment horizontal="center"/>
    </xf>
    <xf numFmtId="3" fontId="0" fillId="0" borderId="2" xfId="1" applyNumberFormat="1" applyFont="1" applyBorder="1"/>
    <xf numFmtId="0" fontId="0" fillId="0" borderId="9" xfId="0" applyBorder="1" applyAlignment="1">
      <alignment horizontal="center"/>
    </xf>
    <xf numFmtId="3" fontId="0" fillId="0" borderId="9" xfId="1" applyNumberFormat="1" applyFont="1" applyBorder="1"/>
    <xf numFmtId="0" fontId="19" fillId="0" borderId="22" xfId="0" applyFont="1" applyBorder="1"/>
    <xf numFmtId="0" fontId="19" fillId="0" borderId="23" xfId="0" applyFont="1" applyBorder="1" applyAlignment="1">
      <alignment horizontal="center"/>
    </xf>
    <xf numFmtId="169" fontId="19" fillId="0" borderId="23" xfId="1" applyNumberFormat="1" applyFont="1" applyBorder="1"/>
    <xf numFmtId="170" fontId="19" fillId="0" borderId="23" xfId="1" applyNumberFormat="1" applyFont="1" applyBorder="1"/>
    <xf numFmtId="170" fontId="19" fillId="0" borderId="24" xfId="1" applyNumberFormat="1" applyFont="1" applyBorder="1"/>
    <xf numFmtId="4" fontId="0" fillId="0" borderId="2" xfId="5" applyNumberFormat="1" applyFont="1" applyFill="1" applyBorder="1" applyAlignment="1">
      <alignment horizontal="center" vertical="center"/>
    </xf>
    <xf numFmtId="165" fontId="0" fillId="0" borderId="2" xfId="5" applyNumberFormat="1" applyFont="1" applyBorder="1" applyAlignment="1">
      <alignment horizontal="center" vertical="center"/>
    </xf>
    <xf numFmtId="0" fontId="40" fillId="0" borderId="0" xfId="0" applyFont="1"/>
    <xf numFmtId="165" fontId="0" fillId="0" borderId="2" xfId="5" applyNumberFormat="1" applyFont="1" applyFill="1" applyBorder="1" applyAlignment="1">
      <alignment horizontal="center" vertical="center"/>
    </xf>
    <xf numFmtId="0" fontId="0" fillId="9" borderId="0" xfId="0" applyFill="1" applyAlignment="1">
      <alignment horizontal="center" vertical="center"/>
    </xf>
    <xf numFmtId="0" fontId="0" fillId="0" borderId="2" xfId="0" applyBorder="1" applyAlignment="1">
      <alignment vertical="center" wrapText="1"/>
    </xf>
    <xf numFmtId="0" fontId="19" fillId="9" borderId="0" xfId="0" applyFont="1" applyFill="1"/>
    <xf numFmtId="0" fontId="0" fillId="0" borderId="9" xfId="0" applyBorder="1" applyAlignment="1">
      <alignment horizontal="justify" vertical="justify" wrapText="1"/>
    </xf>
    <xf numFmtId="0" fontId="0" fillId="0" borderId="9" xfId="0" applyBorder="1" applyAlignment="1">
      <alignment horizontal="center" vertical="center" wrapText="1"/>
    </xf>
    <xf numFmtId="4" fontId="0" fillId="0" borderId="9" xfId="5" applyNumberFormat="1" applyFont="1" applyFill="1" applyBorder="1" applyAlignment="1">
      <alignment horizontal="center" vertical="center"/>
    </xf>
    <xf numFmtId="0" fontId="19" fillId="9" borderId="10" xfId="0" applyFont="1" applyFill="1" applyBorder="1"/>
    <xf numFmtId="0" fontId="19" fillId="9" borderId="11" xfId="0" applyFont="1" applyFill="1" applyBorder="1"/>
    <xf numFmtId="4" fontId="19" fillId="9" borderId="11" xfId="0" applyNumberFormat="1" applyFont="1" applyFill="1" applyBorder="1" applyAlignment="1">
      <alignment horizontal="center" vertical="center"/>
    </xf>
    <xf numFmtId="4" fontId="19" fillId="9" borderId="12" xfId="0" applyNumberFormat="1" applyFont="1" applyFill="1" applyBorder="1" applyAlignment="1">
      <alignment horizontal="center" vertical="center"/>
    </xf>
    <xf numFmtId="43" fontId="6" fillId="0" borderId="2" xfId="0" applyNumberFormat="1" applyFont="1" applyBorder="1" applyAlignment="1">
      <alignment vertical="top"/>
    </xf>
    <xf numFmtId="168" fontId="11" fillId="0" borderId="2" xfId="4" applyNumberFormat="1" applyFont="1" applyFill="1" applyBorder="1" applyAlignment="1">
      <alignment horizontal="right" vertical="top" wrapText="1"/>
    </xf>
    <xf numFmtId="164" fontId="0" fillId="0" borderId="2" xfId="1" applyFont="1" applyFill="1" applyBorder="1" applyAlignment="1">
      <alignment vertical="top"/>
    </xf>
    <xf numFmtId="0" fontId="41" fillId="0" borderId="2" xfId="0" applyFont="1" applyBorder="1" applyAlignment="1">
      <alignment horizontal="center" vertical="top" wrapText="1"/>
    </xf>
    <xf numFmtId="0" fontId="0" fillId="0" borderId="9" xfId="0" applyBorder="1" applyAlignment="1">
      <alignment horizontal="justify" vertical="top" wrapText="1"/>
    </xf>
    <xf numFmtId="165" fontId="0" fillId="0" borderId="9" xfId="1" applyNumberFormat="1" applyFont="1" applyFill="1" applyBorder="1" applyAlignment="1">
      <alignment vertical="top"/>
    </xf>
    <xf numFmtId="0" fontId="19" fillId="0" borderId="10" xfId="0" applyFont="1" applyBorder="1" applyAlignment="1">
      <alignment horizontal="center" vertical="center"/>
    </xf>
    <xf numFmtId="0" fontId="0" fillId="11" borderId="2" xfId="0" applyFill="1" applyBorder="1" applyAlignment="1">
      <alignment horizontal="center" vertical="center" wrapText="1"/>
    </xf>
    <xf numFmtId="0" fontId="0" fillId="0" borderId="2" xfId="0" applyBorder="1" applyAlignment="1">
      <alignment horizontal="left"/>
    </xf>
    <xf numFmtId="0" fontId="19" fillId="0" borderId="2" xfId="0" applyFont="1" applyBorder="1" applyAlignment="1">
      <alignment horizontal="center"/>
    </xf>
    <xf numFmtId="0" fontId="19" fillId="11" borderId="2" xfId="0" applyFont="1" applyFill="1" applyBorder="1"/>
    <xf numFmtId="0" fontId="19" fillId="11" borderId="2" xfId="0" applyFont="1" applyFill="1" applyBorder="1" applyAlignment="1">
      <alignment horizontal="center" vertical="center"/>
    </xf>
    <xf numFmtId="43" fontId="19" fillId="11" borderId="2" xfId="0" applyNumberFormat="1" applyFont="1" applyFill="1" applyBorder="1"/>
    <xf numFmtId="0" fontId="19" fillId="11" borderId="2" xfId="0" applyFont="1" applyFill="1" applyBorder="1" applyAlignment="1">
      <alignment horizontal="center"/>
    </xf>
    <xf numFmtId="43" fontId="19" fillId="11" borderId="2" xfId="5" applyFont="1" applyFill="1" applyBorder="1"/>
    <xf numFmtId="3" fontId="5" fillId="5" borderId="2" xfId="0" applyNumberFormat="1" applyFont="1" applyFill="1" applyBorder="1" applyAlignment="1">
      <alignment horizontal="center" vertical="center" wrapText="1"/>
    </xf>
    <xf numFmtId="3" fontId="0" fillId="0" borderId="2" xfId="0" applyNumberFormat="1" applyBorder="1" applyAlignment="1">
      <alignment vertical="top"/>
    </xf>
    <xf numFmtId="3" fontId="0" fillId="0" borderId="0" xfId="0" applyNumberFormat="1"/>
    <xf numFmtId="3" fontId="0" fillId="0" borderId="2" xfId="0" applyNumberFormat="1" applyBorder="1" applyAlignment="1">
      <alignment vertical="top" wrapText="1"/>
    </xf>
    <xf numFmtId="3" fontId="0" fillId="0" borderId="2" xfId="0" applyNumberFormat="1" applyBorder="1"/>
    <xf numFmtId="3" fontId="0" fillId="0" borderId="9" xfId="0" applyNumberFormat="1" applyBorder="1" applyAlignment="1">
      <alignment vertical="top"/>
    </xf>
    <xf numFmtId="3" fontId="19" fillId="0" borderId="11" xfId="0" applyNumberFormat="1" applyFont="1" applyBorder="1"/>
    <xf numFmtId="3" fontId="0" fillId="0" borderId="2" xfId="5" applyNumberFormat="1" applyFont="1" applyBorder="1"/>
    <xf numFmtId="3" fontId="19" fillId="11" borderId="2" xfId="5" applyNumberFormat="1" applyFont="1" applyFill="1" applyBorder="1"/>
    <xf numFmtId="0" fontId="5" fillId="5" borderId="2" xfId="0" applyNumberFormat="1" applyFont="1" applyFill="1" applyBorder="1" applyAlignment="1">
      <alignment horizontal="center" vertical="center" wrapText="1"/>
    </xf>
    <xf numFmtId="0" fontId="4" fillId="0" borderId="0" xfId="0" applyNumberFormat="1" applyFont="1" applyAlignment="1">
      <alignment horizontal="center"/>
    </xf>
    <xf numFmtId="0" fontId="0" fillId="0" borderId="0" xfId="0" applyNumberFormat="1" applyAlignment="1">
      <alignment horizontal="center"/>
    </xf>
    <xf numFmtId="0" fontId="0" fillId="0" borderId="2" xfId="0" applyNumberFormat="1" applyFill="1" applyBorder="1" applyAlignment="1">
      <alignment horizontal="center" vertical="top" wrapText="1"/>
    </xf>
    <xf numFmtId="0" fontId="19" fillId="0" borderId="3" xfId="0" applyNumberFormat="1" applyFont="1" applyFill="1" applyBorder="1" applyAlignment="1">
      <alignment horizontal="center" vertical="top" wrapText="1"/>
    </xf>
    <xf numFmtId="0" fontId="0" fillId="0" borderId="0" xfId="0" applyNumberFormat="1" applyFill="1" applyAlignment="1">
      <alignment horizontal="center"/>
    </xf>
    <xf numFmtId="0" fontId="4" fillId="0" borderId="0" xfId="0" applyFont="1" applyFill="1"/>
    <xf numFmtId="0" fontId="6" fillId="3" borderId="2"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3" borderId="2" xfId="0" applyFont="1" applyFill="1" applyBorder="1" applyAlignment="1">
      <alignment horizontal="justify" vertical="top" wrapText="1"/>
    </xf>
    <xf numFmtId="0" fontId="6" fillId="3" borderId="9" xfId="0" applyFont="1" applyFill="1" applyBorder="1" applyAlignment="1">
      <alignment horizontal="justify" vertical="center" wrapText="1"/>
    </xf>
    <xf numFmtId="0" fontId="6" fillId="3" borderId="3"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27" fillId="4" borderId="0" xfId="0" applyFont="1" applyFill="1" applyAlignment="1">
      <alignment horizontal="center"/>
    </xf>
    <xf numFmtId="0" fontId="6" fillId="3" borderId="2" xfId="0" applyFont="1" applyFill="1" applyBorder="1" applyAlignment="1">
      <alignment horizontal="justify" vertical="center" wrapText="1"/>
    </xf>
    <xf numFmtId="0" fontId="6" fillId="3" borderId="2" xfId="0" applyFont="1" applyFill="1" applyBorder="1" applyAlignment="1">
      <alignment horizontal="justify" vertical="top" wrapText="1"/>
    </xf>
    <xf numFmtId="0" fontId="31" fillId="3" borderId="2" xfId="0" applyFont="1" applyFill="1" applyBorder="1" applyAlignment="1">
      <alignment horizontal="justify" vertical="center" wrapText="1"/>
    </xf>
    <xf numFmtId="0" fontId="6" fillId="3" borderId="6"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6" fillId="3" borderId="20" xfId="0" applyFont="1" applyFill="1" applyBorder="1" applyAlignment="1">
      <alignment horizontal="justify" vertical="center" wrapText="1"/>
    </xf>
    <xf numFmtId="0" fontId="6" fillId="3" borderId="7"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3" borderId="8" xfId="0" applyFont="1" applyFill="1" applyBorder="1" applyAlignment="1">
      <alignment horizontal="justify" vertical="center" wrapText="1"/>
    </xf>
    <xf numFmtId="0" fontId="3" fillId="4" borderId="0" xfId="0" applyFont="1" applyFill="1" applyAlignment="1">
      <alignment horizontal="center"/>
    </xf>
    <xf numFmtId="0" fontId="42" fillId="0" borderId="0" xfId="0" applyFont="1" applyAlignment="1">
      <alignment horizontal="center" wrapText="1"/>
    </xf>
    <xf numFmtId="0" fontId="42" fillId="0" borderId="0" xfId="0" applyFont="1" applyAlignment="1">
      <alignment horizontal="center"/>
    </xf>
    <xf numFmtId="0" fontId="0" fillId="0" borderId="8" xfId="0" applyBorder="1" applyAlignment="1">
      <alignment horizontal="center"/>
    </xf>
    <xf numFmtId="0" fontId="3" fillId="4" borderId="0" xfId="0" applyFont="1" applyFill="1" applyBorder="1" applyAlignment="1">
      <alignment horizontal="center"/>
    </xf>
    <xf numFmtId="49" fontId="12" fillId="0" borderId="4"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167" fontId="3" fillId="4" borderId="0" xfId="0" applyNumberFormat="1" applyFont="1" applyFill="1" applyAlignment="1">
      <alignment horizontal="center"/>
    </xf>
    <xf numFmtId="0" fontId="1" fillId="10" borderId="0" xfId="0" applyFont="1" applyFill="1" applyAlignment="1">
      <alignment horizontal="center"/>
    </xf>
    <xf numFmtId="0" fontId="30" fillId="0" borderId="10" xfId="0" applyFont="1" applyBorder="1" applyAlignment="1">
      <alignment horizontal="justify" wrapText="1"/>
    </xf>
    <xf numFmtId="0" fontId="30" fillId="0" borderId="11" xfId="0" applyFont="1" applyBorder="1" applyAlignment="1">
      <alignment horizontal="center" vertical="center"/>
    </xf>
    <xf numFmtId="164" fontId="30" fillId="0" borderId="11" xfId="1" applyFont="1" applyBorder="1" applyAlignment="1">
      <alignment horizontal="center" vertical="center"/>
    </xf>
    <xf numFmtId="164" fontId="30" fillId="0" borderId="12" xfId="1" applyFont="1" applyBorder="1" applyAlignment="1">
      <alignment horizontal="center" vertical="center"/>
    </xf>
    <xf numFmtId="0" fontId="0" fillId="0" borderId="5" xfId="0" applyBorder="1" applyAlignment="1">
      <alignment horizontal="justify" vertical="top" wrapText="1"/>
    </xf>
    <xf numFmtId="3" fontId="0" fillId="0" borderId="5" xfId="0" applyNumberFormat="1" applyBorder="1" applyAlignment="1">
      <alignment vertical="top"/>
    </xf>
    <xf numFmtId="0" fontId="0" fillId="0" borderId="21" xfId="0" applyBorder="1" applyAlignment="1">
      <alignment horizontal="left" vertical="top" wrapText="1"/>
    </xf>
    <xf numFmtId="0" fontId="0" fillId="0" borderId="21" xfId="0" applyBorder="1" applyAlignment="1">
      <alignment horizontal="justify" vertical="top" wrapText="1"/>
    </xf>
    <xf numFmtId="0" fontId="5" fillId="5" borderId="9" xfId="0" applyFont="1" applyFill="1" applyBorder="1" applyAlignment="1">
      <alignment horizontal="center" vertical="center" wrapText="1"/>
    </xf>
    <xf numFmtId="43" fontId="19" fillId="0" borderId="25" xfId="0" applyNumberFormat="1" applyFont="1" applyBorder="1"/>
    <xf numFmtId="43" fontId="19" fillId="0" borderId="26" xfId="0" applyNumberFormat="1" applyFont="1" applyBorder="1"/>
    <xf numFmtId="0" fontId="0" fillId="0" borderId="14" xfId="0" applyBorder="1" applyAlignment="1">
      <alignment horizontal="left" vertical="top" wrapText="1"/>
    </xf>
    <xf numFmtId="0" fontId="0" fillId="0" borderId="14" xfId="0" applyBorder="1" applyAlignment="1">
      <alignment horizontal="justify" vertical="top" wrapText="1"/>
    </xf>
    <xf numFmtId="43" fontId="6" fillId="0" borderId="14" xfId="0" applyNumberFormat="1" applyFont="1" applyBorder="1" applyAlignment="1">
      <alignment horizontal="left" vertical="top"/>
    </xf>
    <xf numFmtId="43" fontId="6" fillId="0" borderId="14" xfId="0" applyNumberFormat="1" applyFont="1" applyBorder="1" applyAlignment="1">
      <alignment vertical="top"/>
    </xf>
    <xf numFmtId="0" fontId="19" fillId="0" borderId="2" xfId="0" applyFont="1" applyFill="1" applyBorder="1" applyAlignment="1">
      <alignment horizontal="justify" vertical="top" wrapText="1"/>
    </xf>
    <xf numFmtId="43" fontId="19" fillId="0" borderId="2" xfId="0" applyNumberFormat="1" applyFont="1" applyBorder="1"/>
    <xf numFmtId="0" fontId="1" fillId="10" borderId="2" xfId="0" applyFont="1" applyFill="1" applyBorder="1" applyAlignment="1">
      <alignment horizontal="center" vertical="center"/>
    </xf>
    <xf numFmtId="0" fontId="1" fillId="10" borderId="2" xfId="0" applyFont="1" applyFill="1" applyBorder="1" applyAlignment="1">
      <alignment horizontal="center" vertical="center" wrapText="1"/>
    </xf>
    <xf numFmtId="3" fontId="1" fillId="10" borderId="2" xfId="0" applyNumberFormat="1" applyFont="1" applyFill="1" applyBorder="1" applyAlignment="1">
      <alignment horizontal="center" vertical="center" wrapText="1"/>
    </xf>
    <xf numFmtId="3" fontId="0" fillId="0" borderId="2" xfId="0" applyNumberFormat="1" applyBorder="1" applyAlignment="1">
      <alignment horizontal="center"/>
    </xf>
    <xf numFmtId="43" fontId="0" fillId="0" borderId="2" xfId="0" applyNumberFormat="1" applyBorder="1"/>
    <xf numFmtId="5" fontId="0" fillId="0" borderId="2" xfId="0" applyNumberFormat="1" applyBorder="1"/>
  </cellXfs>
  <cellStyles count="10">
    <cellStyle name="%" xfId="6" xr:uid="{C54AD8C8-CE80-43BF-9769-C24A1C36340F}"/>
    <cellStyle name="Millares" xfId="1" builtinId="3"/>
    <cellStyle name="Millares [0]" xfId="4" builtinId="6"/>
    <cellStyle name="Millares [0] 2" xfId="2" xr:uid="{0E2B24B6-C93D-4185-A39A-41CBFB987BFB}"/>
    <cellStyle name="Millares 2" xfId="5" xr:uid="{1C4B6C43-8330-4724-94AF-50E30167A1AD}"/>
    <cellStyle name="Millares 3" xfId="3" xr:uid="{F5BDE3A7-1FCC-497D-AF2C-8EB642E7419F}"/>
    <cellStyle name="Millares 4" xfId="8" xr:uid="{87C71512-0EFE-4BAB-981A-9AAD1D62EA34}"/>
    <cellStyle name="Normal" xfId="0" builtinId="0"/>
    <cellStyle name="Normal 2" xfId="7" xr:uid="{F1CF1E01-4E8C-4257-83B4-C56397CF5C29}"/>
    <cellStyle name="Normal 2 3" xfId="9" xr:uid="{ACEB3946-9AC5-4406-8E35-FD3D34BFA75E}"/>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Daniel\Plan%20Anual%20de%20Compras%202021-%20Suministros\Subdirecci&#243;n%20de%20Servicios%20Generales\Ingenier&#237;a%20y%20Mantenimiento\Matriz%20de%20bien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cr-my.sharepoint.com/personal/mvargasn_grupoins_com/Documents/A&#241;o%202022%20PAC/Servicios%20-%20requerimientos/Requerimientos%20de%20Servicios%20recibidos%20PAC%202022%2006-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2"/>
      <sheetName val="2"/>
      <sheetName val="Hoja1"/>
    </sheetNames>
    <sheetDataSet>
      <sheetData sheetId="0" refreshError="1"/>
      <sheetData sheetId="1"/>
      <sheetData sheetId="2">
        <row r="3">
          <cell r="D3" t="str">
            <v>Única vez</v>
          </cell>
        </row>
        <row r="4">
          <cell r="D4" t="str">
            <v>Anual</v>
          </cell>
        </row>
        <row r="5">
          <cell r="D5" t="str">
            <v>Anual + 1 renovación</v>
          </cell>
        </row>
        <row r="6">
          <cell r="D6" t="str">
            <v>Anual + 2 renovación</v>
          </cell>
        </row>
        <row r="7">
          <cell r="D7" t="str">
            <v>Anual + 3 renovación</v>
          </cell>
        </row>
        <row r="8">
          <cell r="D8" t="str">
            <v>Dos años+ 1 renovación</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r. Matriz Vigente"/>
      <sheetName val="Hoja2"/>
      <sheetName val="Requer. Matriz Desactualizada"/>
      <sheetName val="Matriz Bienes-Licencias-CHECK"/>
      <sheetName val="Otro oficios recibidos"/>
      <sheetName val="Prop Req. PAC 2022 Servicios"/>
      <sheetName val="Cuadros Resume PAC 2022"/>
      <sheetName val="Hoja5"/>
      <sheetName val="Para trabajar tablas dinámicas"/>
      <sheetName val="2"/>
      <sheetName val="Desestimado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D71A-5718-4EAC-B75F-7C1D7C7C7886}">
  <dimension ref="A1:O339"/>
  <sheetViews>
    <sheetView showGridLines="0" zoomScale="70" zoomScaleNormal="70" zoomScaleSheetLayoutView="82" workbookViewId="0">
      <pane ySplit="4" topLeftCell="A316" activePane="bottomLeft" state="frozen"/>
      <selection pane="bottomLeft" activeCell="F339" sqref="F339"/>
    </sheetView>
  </sheetViews>
  <sheetFormatPr baseColWidth="10" defaultRowHeight="14.25" x14ac:dyDescent="0.2"/>
  <cols>
    <col min="1" max="1" width="11.42578125" style="80"/>
    <col min="2" max="2" width="21.85546875" style="80" customWidth="1"/>
    <col min="3" max="3" width="23" style="80" customWidth="1"/>
    <col min="4" max="4" width="26.140625" style="135" customWidth="1"/>
    <col min="5" max="5" width="57.5703125" style="135" customWidth="1"/>
    <col min="6" max="6" width="62.140625" style="136" customWidth="1"/>
    <col min="7" max="7" width="92.85546875" style="135" customWidth="1"/>
    <col min="8" max="8" width="16.140625" style="137" customWidth="1"/>
    <col min="9" max="9" width="24.28515625" style="138" customWidth="1"/>
    <col min="10" max="10" width="24" style="80" customWidth="1"/>
    <col min="11" max="11" width="16.42578125" style="80" customWidth="1"/>
    <col min="12" max="12" width="23.7109375" style="139" customWidth="1"/>
    <col min="13" max="13" width="13.42578125" style="140" customWidth="1"/>
    <col min="14" max="15" width="28.28515625" style="141" customWidth="1"/>
    <col min="16" max="16384" width="11.42578125" style="80"/>
  </cols>
  <sheetData>
    <row r="1" spans="1:15" ht="15" x14ac:dyDescent="0.25">
      <c r="B1" s="247" t="s">
        <v>40</v>
      </c>
      <c r="C1" s="247"/>
      <c r="D1" s="247"/>
      <c r="E1" s="247"/>
      <c r="F1" s="247"/>
      <c r="G1" s="247"/>
      <c r="H1" s="247"/>
      <c r="I1" s="247"/>
      <c r="J1" s="247"/>
      <c r="K1" s="247"/>
      <c r="L1" s="247"/>
      <c r="M1" s="247"/>
      <c r="N1" s="79"/>
      <c r="O1" s="79"/>
    </row>
    <row r="2" spans="1:15" ht="15" x14ac:dyDescent="0.25">
      <c r="B2" s="247" t="s">
        <v>45</v>
      </c>
      <c r="C2" s="247"/>
      <c r="D2" s="247"/>
      <c r="E2" s="247"/>
      <c r="F2" s="247"/>
      <c r="G2" s="247"/>
      <c r="H2" s="247"/>
      <c r="I2" s="247"/>
      <c r="J2" s="247"/>
      <c r="K2" s="247"/>
      <c r="L2" s="247"/>
      <c r="M2" s="247"/>
      <c r="N2" s="79"/>
      <c r="O2" s="79"/>
    </row>
    <row r="3" spans="1:15" ht="21.75" customHeight="1" x14ac:dyDescent="0.25">
      <c r="B3" s="247" t="s">
        <v>47</v>
      </c>
      <c r="C3" s="247"/>
      <c r="D3" s="247"/>
      <c r="E3" s="247"/>
      <c r="F3" s="247"/>
      <c r="G3" s="247"/>
      <c r="H3" s="247"/>
      <c r="I3" s="247"/>
      <c r="J3" s="247"/>
      <c r="K3" s="247"/>
      <c r="L3" s="247"/>
      <c r="M3" s="247"/>
      <c r="N3" s="79"/>
      <c r="O3" s="79"/>
    </row>
    <row r="4" spans="1:15" ht="83.25" customHeight="1" x14ac:dyDescent="0.2">
      <c r="B4" s="81" t="s">
        <v>11</v>
      </c>
      <c r="C4" s="81" t="s">
        <v>20</v>
      </c>
      <c r="D4" s="82" t="s">
        <v>36</v>
      </c>
      <c r="E4" s="81" t="s">
        <v>42</v>
      </c>
      <c r="F4" s="81" t="s">
        <v>0</v>
      </c>
      <c r="G4" s="81" t="s">
        <v>41</v>
      </c>
      <c r="H4" s="81" t="s">
        <v>1</v>
      </c>
      <c r="I4" s="83" t="s">
        <v>43</v>
      </c>
      <c r="J4" s="81" t="s">
        <v>44</v>
      </c>
      <c r="K4" s="81" t="s">
        <v>39</v>
      </c>
      <c r="L4" s="81" t="s">
        <v>4</v>
      </c>
      <c r="M4" s="81" t="s">
        <v>12</v>
      </c>
      <c r="N4" s="84" t="s">
        <v>46</v>
      </c>
      <c r="O4" s="84" t="s">
        <v>1533</v>
      </c>
    </row>
    <row r="5" spans="1:15" ht="143.25" customHeight="1" x14ac:dyDescent="0.2">
      <c r="A5" s="80">
        <v>1</v>
      </c>
      <c r="B5" s="243" t="s">
        <v>628</v>
      </c>
      <c r="C5" s="243" t="s">
        <v>727</v>
      </c>
      <c r="D5" s="243" t="s">
        <v>727</v>
      </c>
      <c r="E5" s="243" t="s">
        <v>728</v>
      </c>
      <c r="F5" s="243" t="s">
        <v>729</v>
      </c>
      <c r="G5" s="243" t="s">
        <v>730</v>
      </c>
      <c r="H5" s="85">
        <v>1</v>
      </c>
      <c r="I5" s="86">
        <v>295000</v>
      </c>
      <c r="J5" s="86">
        <v>295000</v>
      </c>
      <c r="K5" s="87" t="s">
        <v>37</v>
      </c>
      <c r="L5" s="88" t="s">
        <v>252</v>
      </c>
      <c r="M5" s="89" t="s">
        <v>90</v>
      </c>
      <c r="N5" s="243" t="s">
        <v>731</v>
      </c>
      <c r="O5" s="243"/>
    </row>
    <row r="6" spans="1:15" ht="149.25" customHeight="1" x14ac:dyDescent="0.2">
      <c r="A6" s="80">
        <f>+A5+1</f>
        <v>2</v>
      </c>
      <c r="B6" s="243" t="s">
        <v>628</v>
      </c>
      <c r="C6" s="243" t="s">
        <v>727</v>
      </c>
      <c r="D6" s="243" t="s">
        <v>727</v>
      </c>
      <c r="E6" s="243" t="s">
        <v>728</v>
      </c>
      <c r="F6" s="243" t="s">
        <v>732</v>
      </c>
      <c r="G6" s="243" t="s">
        <v>730</v>
      </c>
      <c r="H6" s="85">
        <v>1</v>
      </c>
      <c r="I6" s="86">
        <v>60000</v>
      </c>
      <c r="J6" s="86">
        <v>60000</v>
      </c>
      <c r="K6" s="87" t="s">
        <v>37</v>
      </c>
      <c r="L6" s="88" t="s">
        <v>252</v>
      </c>
      <c r="M6" s="89" t="s">
        <v>90</v>
      </c>
      <c r="N6" s="243" t="s">
        <v>731</v>
      </c>
      <c r="O6" s="243"/>
    </row>
    <row r="7" spans="1:15" ht="203.25" customHeight="1" x14ac:dyDescent="0.2">
      <c r="A7" s="80">
        <f t="shared" ref="A7:A70" si="0">+A6+1</f>
        <v>3</v>
      </c>
      <c r="B7" s="90" t="s">
        <v>733</v>
      </c>
      <c r="C7" s="90" t="s">
        <v>733</v>
      </c>
      <c r="D7" s="90" t="s">
        <v>733</v>
      </c>
      <c r="E7" s="90" t="s">
        <v>734</v>
      </c>
      <c r="F7" s="90" t="s">
        <v>735</v>
      </c>
      <c r="G7" s="90" t="s">
        <v>736</v>
      </c>
      <c r="H7" s="91">
        <v>100</v>
      </c>
      <c r="I7" s="92">
        <v>1295000</v>
      </c>
      <c r="J7" s="92">
        <v>1295000</v>
      </c>
      <c r="K7" s="93" t="s">
        <v>37</v>
      </c>
      <c r="L7" s="94" t="s">
        <v>252</v>
      </c>
      <c r="M7" s="95" t="s">
        <v>112</v>
      </c>
      <c r="N7" s="90" t="s">
        <v>731</v>
      </c>
      <c r="O7" s="90"/>
    </row>
    <row r="8" spans="1:15" ht="127.5" customHeight="1" x14ac:dyDescent="0.2">
      <c r="A8" s="80">
        <f t="shared" si="0"/>
        <v>4</v>
      </c>
      <c r="B8" s="243" t="s">
        <v>737</v>
      </c>
      <c r="C8" s="243" t="s">
        <v>737</v>
      </c>
      <c r="D8" s="243" t="s">
        <v>737</v>
      </c>
      <c r="E8" s="243" t="s">
        <v>738</v>
      </c>
      <c r="F8" s="243" t="s">
        <v>739</v>
      </c>
      <c r="G8" s="90" t="s">
        <v>740</v>
      </c>
      <c r="H8" s="96" t="s">
        <v>1532</v>
      </c>
      <c r="I8" s="97">
        <v>397635000</v>
      </c>
      <c r="J8" s="97">
        <v>397635000</v>
      </c>
      <c r="K8" s="87" t="s">
        <v>37</v>
      </c>
      <c r="L8" s="88" t="s">
        <v>35</v>
      </c>
      <c r="M8" s="98" t="s">
        <v>738</v>
      </c>
      <c r="N8" s="243" t="s">
        <v>741</v>
      </c>
      <c r="O8" s="243" t="s">
        <v>1537</v>
      </c>
    </row>
    <row r="9" spans="1:15" ht="108" customHeight="1" x14ac:dyDescent="0.2">
      <c r="A9" s="80">
        <f t="shared" si="0"/>
        <v>5</v>
      </c>
      <c r="B9" s="243" t="s">
        <v>737</v>
      </c>
      <c r="C9" s="243" t="s">
        <v>737</v>
      </c>
      <c r="D9" s="243" t="s">
        <v>737</v>
      </c>
      <c r="E9" s="90" t="s">
        <v>738</v>
      </c>
      <c r="F9" s="243" t="s">
        <v>742</v>
      </c>
      <c r="G9" s="90" t="s">
        <v>743</v>
      </c>
      <c r="H9" s="96" t="s">
        <v>744</v>
      </c>
      <c r="I9" s="92">
        <v>159930000</v>
      </c>
      <c r="J9" s="92">
        <v>159930000</v>
      </c>
      <c r="K9" s="87" t="s">
        <v>37</v>
      </c>
      <c r="L9" s="88" t="s">
        <v>35</v>
      </c>
      <c r="M9" s="98" t="s">
        <v>738</v>
      </c>
      <c r="N9" s="243" t="s">
        <v>741</v>
      </c>
      <c r="O9" s="243"/>
    </row>
    <row r="10" spans="1:15" ht="108.75" customHeight="1" x14ac:dyDescent="0.2">
      <c r="A10" s="80">
        <f t="shared" si="0"/>
        <v>6</v>
      </c>
      <c r="B10" s="243" t="s">
        <v>55</v>
      </c>
      <c r="C10" s="243" t="s">
        <v>613</v>
      </c>
      <c r="D10" s="243" t="s">
        <v>613</v>
      </c>
      <c r="E10" s="243" t="s">
        <v>745</v>
      </c>
      <c r="F10" s="243" t="s">
        <v>746</v>
      </c>
      <c r="G10" s="243" t="s">
        <v>747</v>
      </c>
      <c r="H10" s="85">
        <v>3</v>
      </c>
      <c r="I10" s="97">
        <v>1500000</v>
      </c>
      <c r="J10" s="97">
        <v>1500000</v>
      </c>
      <c r="K10" s="87" t="s">
        <v>37</v>
      </c>
      <c r="L10" s="88" t="s">
        <v>252</v>
      </c>
      <c r="M10" s="98" t="s">
        <v>90</v>
      </c>
      <c r="N10" s="243" t="s">
        <v>731</v>
      </c>
      <c r="O10" s="243"/>
    </row>
    <row r="11" spans="1:15" ht="150" customHeight="1" x14ac:dyDescent="0.2">
      <c r="A11" s="80">
        <f t="shared" si="0"/>
        <v>7</v>
      </c>
      <c r="B11" s="243" t="s">
        <v>55</v>
      </c>
      <c r="C11" s="243" t="s">
        <v>613</v>
      </c>
      <c r="D11" s="243" t="s">
        <v>748</v>
      </c>
      <c r="E11" s="243" t="s">
        <v>749</v>
      </c>
      <c r="F11" s="243" t="s">
        <v>750</v>
      </c>
      <c r="G11" s="243" t="s">
        <v>751</v>
      </c>
      <c r="H11" s="85">
        <v>4</v>
      </c>
      <c r="I11" s="97">
        <v>670000</v>
      </c>
      <c r="J11" s="97">
        <v>670000</v>
      </c>
      <c r="K11" s="87" t="s">
        <v>37</v>
      </c>
      <c r="L11" s="88" t="s">
        <v>252</v>
      </c>
      <c r="M11" s="98" t="s">
        <v>90</v>
      </c>
      <c r="N11" s="243" t="s">
        <v>731</v>
      </c>
      <c r="O11" s="243"/>
    </row>
    <row r="12" spans="1:15" ht="42.75" x14ac:dyDescent="0.2">
      <c r="A12" s="80">
        <f t="shared" si="0"/>
        <v>8</v>
      </c>
      <c r="B12" s="243" t="s">
        <v>752</v>
      </c>
      <c r="C12" s="243" t="s">
        <v>753</v>
      </c>
      <c r="D12" s="243" t="s">
        <v>753</v>
      </c>
      <c r="E12" s="248" t="s">
        <v>754</v>
      </c>
      <c r="F12" s="99" t="s">
        <v>755</v>
      </c>
      <c r="G12" s="249" t="s">
        <v>756</v>
      </c>
      <c r="H12" s="85">
        <v>2</v>
      </c>
      <c r="I12" s="97">
        <v>6285000</v>
      </c>
      <c r="J12" s="97">
        <v>6285000</v>
      </c>
      <c r="K12" s="87" t="s">
        <v>37</v>
      </c>
      <c r="L12" s="88" t="s">
        <v>252</v>
      </c>
      <c r="M12" s="89" t="s">
        <v>112</v>
      </c>
      <c r="N12" s="243" t="s">
        <v>731</v>
      </c>
      <c r="O12" s="243"/>
    </row>
    <row r="13" spans="1:15" ht="42.75" x14ac:dyDescent="0.2">
      <c r="A13" s="80">
        <f t="shared" si="0"/>
        <v>9</v>
      </c>
      <c r="B13" s="243" t="s">
        <v>752</v>
      </c>
      <c r="C13" s="243" t="s">
        <v>753</v>
      </c>
      <c r="D13" s="243" t="s">
        <v>753</v>
      </c>
      <c r="E13" s="248"/>
      <c r="F13" s="99" t="s">
        <v>757</v>
      </c>
      <c r="G13" s="249"/>
      <c r="H13" s="85">
        <v>1</v>
      </c>
      <c r="I13" s="97">
        <v>260000</v>
      </c>
      <c r="J13" s="97">
        <v>260000</v>
      </c>
      <c r="K13" s="87" t="s">
        <v>37</v>
      </c>
      <c r="L13" s="88" t="s">
        <v>252</v>
      </c>
      <c r="M13" s="89" t="s">
        <v>112</v>
      </c>
      <c r="N13" s="243" t="s">
        <v>731</v>
      </c>
      <c r="O13" s="243"/>
    </row>
    <row r="14" spans="1:15" ht="42.75" x14ac:dyDescent="0.2">
      <c r="A14" s="80">
        <f t="shared" si="0"/>
        <v>10</v>
      </c>
      <c r="B14" s="243" t="s">
        <v>752</v>
      </c>
      <c r="C14" s="243" t="s">
        <v>753</v>
      </c>
      <c r="D14" s="243" t="s">
        <v>753</v>
      </c>
      <c r="E14" s="248"/>
      <c r="F14" s="99" t="s">
        <v>758</v>
      </c>
      <c r="G14" s="249"/>
      <c r="H14" s="85">
        <v>1</v>
      </c>
      <c r="I14" s="97">
        <v>1915000</v>
      </c>
      <c r="J14" s="97">
        <v>1915000</v>
      </c>
      <c r="K14" s="87" t="s">
        <v>37</v>
      </c>
      <c r="L14" s="88" t="s">
        <v>252</v>
      </c>
      <c r="M14" s="89" t="s">
        <v>112</v>
      </c>
      <c r="N14" s="243" t="s">
        <v>731</v>
      </c>
      <c r="O14" s="243"/>
    </row>
    <row r="15" spans="1:15" ht="42.75" x14ac:dyDescent="0.2">
      <c r="A15" s="80">
        <f t="shared" si="0"/>
        <v>11</v>
      </c>
      <c r="B15" s="243" t="s">
        <v>752</v>
      </c>
      <c r="C15" s="243" t="s">
        <v>753</v>
      </c>
      <c r="D15" s="243" t="s">
        <v>753</v>
      </c>
      <c r="E15" s="248"/>
      <c r="F15" s="99" t="s">
        <v>759</v>
      </c>
      <c r="G15" s="249"/>
      <c r="H15" s="85">
        <v>2</v>
      </c>
      <c r="I15" s="97">
        <v>360000</v>
      </c>
      <c r="J15" s="97">
        <v>360000</v>
      </c>
      <c r="K15" s="87" t="s">
        <v>37</v>
      </c>
      <c r="L15" s="88" t="s">
        <v>252</v>
      </c>
      <c r="M15" s="89" t="s">
        <v>112</v>
      </c>
      <c r="N15" s="243" t="s">
        <v>731</v>
      </c>
      <c r="O15" s="243"/>
    </row>
    <row r="16" spans="1:15" ht="42.75" x14ac:dyDescent="0.2">
      <c r="A16" s="80">
        <f t="shared" si="0"/>
        <v>12</v>
      </c>
      <c r="B16" s="243" t="s">
        <v>752</v>
      </c>
      <c r="C16" s="243" t="s">
        <v>753</v>
      </c>
      <c r="D16" s="243" t="s">
        <v>753</v>
      </c>
      <c r="E16" s="248"/>
      <c r="F16" s="99" t="s">
        <v>760</v>
      </c>
      <c r="G16" s="249"/>
      <c r="H16" s="85">
        <v>2</v>
      </c>
      <c r="I16" s="97">
        <v>1705000</v>
      </c>
      <c r="J16" s="97">
        <v>1705000</v>
      </c>
      <c r="K16" s="87" t="s">
        <v>37</v>
      </c>
      <c r="L16" s="88" t="s">
        <v>252</v>
      </c>
      <c r="M16" s="89" t="s">
        <v>112</v>
      </c>
      <c r="N16" s="243" t="s">
        <v>731</v>
      </c>
      <c r="O16" s="243"/>
    </row>
    <row r="17" spans="1:15" ht="42.75" x14ac:dyDescent="0.2">
      <c r="A17" s="80">
        <f t="shared" si="0"/>
        <v>13</v>
      </c>
      <c r="B17" s="243" t="s">
        <v>752</v>
      </c>
      <c r="C17" s="243" t="s">
        <v>753</v>
      </c>
      <c r="D17" s="243" t="s">
        <v>753</v>
      </c>
      <c r="E17" s="248"/>
      <c r="F17" s="99" t="s">
        <v>761</v>
      </c>
      <c r="G17" s="249"/>
      <c r="H17" s="85">
        <v>2</v>
      </c>
      <c r="I17" s="97">
        <v>660000</v>
      </c>
      <c r="J17" s="97">
        <v>660000</v>
      </c>
      <c r="K17" s="87" t="s">
        <v>37</v>
      </c>
      <c r="L17" s="88" t="s">
        <v>252</v>
      </c>
      <c r="M17" s="89" t="s">
        <v>112</v>
      </c>
      <c r="N17" s="243" t="s">
        <v>731</v>
      </c>
      <c r="O17" s="243"/>
    </row>
    <row r="18" spans="1:15" ht="42.75" x14ac:dyDescent="0.2">
      <c r="A18" s="80">
        <f t="shared" si="0"/>
        <v>14</v>
      </c>
      <c r="B18" s="243" t="s">
        <v>752</v>
      </c>
      <c r="C18" s="243" t="s">
        <v>753</v>
      </c>
      <c r="D18" s="243" t="s">
        <v>753</v>
      </c>
      <c r="E18" s="248"/>
      <c r="F18" s="99" t="s">
        <v>762</v>
      </c>
      <c r="G18" s="249"/>
      <c r="H18" s="85">
        <v>3</v>
      </c>
      <c r="I18" s="97">
        <v>400000</v>
      </c>
      <c r="J18" s="97">
        <v>400000</v>
      </c>
      <c r="K18" s="87" t="s">
        <v>37</v>
      </c>
      <c r="L18" s="88" t="s">
        <v>252</v>
      </c>
      <c r="M18" s="89" t="s">
        <v>112</v>
      </c>
      <c r="N18" s="243" t="s">
        <v>731</v>
      </c>
      <c r="O18" s="243"/>
    </row>
    <row r="19" spans="1:15" ht="42.75" x14ac:dyDescent="0.2">
      <c r="A19" s="80">
        <f t="shared" si="0"/>
        <v>15</v>
      </c>
      <c r="B19" s="243" t="s">
        <v>752</v>
      </c>
      <c r="C19" s="243" t="s">
        <v>753</v>
      </c>
      <c r="D19" s="243" t="s">
        <v>753</v>
      </c>
      <c r="E19" s="248"/>
      <c r="F19" s="99" t="s">
        <v>763</v>
      </c>
      <c r="G19" s="249"/>
      <c r="H19" s="85">
        <v>2</v>
      </c>
      <c r="I19" s="97">
        <v>430000</v>
      </c>
      <c r="J19" s="97">
        <v>430000</v>
      </c>
      <c r="K19" s="87" t="s">
        <v>37</v>
      </c>
      <c r="L19" s="88" t="s">
        <v>252</v>
      </c>
      <c r="M19" s="89" t="s">
        <v>112</v>
      </c>
      <c r="N19" s="243" t="s">
        <v>731</v>
      </c>
      <c r="O19" s="243"/>
    </row>
    <row r="20" spans="1:15" ht="42.75" x14ac:dyDescent="0.2">
      <c r="A20" s="80">
        <f t="shared" si="0"/>
        <v>16</v>
      </c>
      <c r="B20" s="243" t="s">
        <v>752</v>
      </c>
      <c r="C20" s="243" t="s">
        <v>753</v>
      </c>
      <c r="D20" s="243" t="s">
        <v>753</v>
      </c>
      <c r="E20" s="248"/>
      <c r="F20" s="99" t="s">
        <v>764</v>
      </c>
      <c r="G20" s="249"/>
      <c r="H20" s="85">
        <v>1</v>
      </c>
      <c r="I20" s="97">
        <v>240000</v>
      </c>
      <c r="J20" s="97">
        <v>240000</v>
      </c>
      <c r="K20" s="87" t="s">
        <v>37</v>
      </c>
      <c r="L20" s="88" t="s">
        <v>252</v>
      </c>
      <c r="M20" s="89" t="s">
        <v>112</v>
      </c>
      <c r="N20" s="243" t="s">
        <v>731</v>
      </c>
      <c r="O20" s="243"/>
    </row>
    <row r="21" spans="1:15" ht="42.75" x14ac:dyDescent="0.2">
      <c r="A21" s="80">
        <f t="shared" si="0"/>
        <v>17</v>
      </c>
      <c r="B21" s="243" t="s">
        <v>752</v>
      </c>
      <c r="C21" s="243" t="s">
        <v>753</v>
      </c>
      <c r="D21" s="243" t="s">
        <v>753</v>
      </c>
      <c r="E21" s="248"/>
      <c r="F21" s="99" t="s">
        <v>765</v>
      </c>
      <c r="G21" s="249"/>
      <c r="H21" s="85">
        <v>1</v>
      </c>
      <c r="I21" s="97">
        <v>1385000</v>
      </c>
      <c r="J21" s="97">
        <v>1385000</v>
      </c>
      <c r="K21" s="87" t="s">
        <v>37</v>
      </c>
      <c r="L21" s="88" t="s">
        <v>252</v>
      </c>
      <c r="M21" s="89" t="s">
        <v>112</v>
      </c>
      <c r="N21" s="243" t="s">
        <v>731</v>
      </c>
      <c r="O21" s="243"/>
    </row>
    <row r="22" spans="1:15" ht="42.75" x14ac:dyDescent="0.2">
      <c r="A22" s="80">
        <f t="shared" si="0"/>
        <v>18</v>
      </c>
      <c r="B22" s="243" t="s">
        <v>752</v>
      </c>
      <c r="C22" s="243" t="s">
        <v>753</v>
      </c>
      <c r="D22" s="243" t="s">
        <v>753</v>
      </c>
      <c r="E22" s="248"/>
      <c r="F22" s="99" t="s">
        <v>766</v>
      </c>
      <c r="G22" s="249"/>
      <c r="H22" s="85">
        <v>2</v>
      </c>
      <c r="I22" s="97">
        <v>340000</v>
      </c>
      <c r="J22" s="97">
        <v>340000</v>
      </c>
      <c r="K22" s="87" t="s">
        <v>37</v>
      </c>
      <c r="L22" s="88" t="s">
        <v>252</v>
      </c>
      <c r="M22" s="89" t="s">
        <v>112</v>
      </c>
      <c r="N22" s="243" t="s">
        <v>731</v>
      </c>
      <c r="O22" s="243"/>
    </row>
    <row r="23" spans="1:15" ht="42.75" x14ac:dyDescent="0.2">
      <c r="A23" s="80">
        <f t="shared" si="0"/>
        <v>19</v>
      </c>
      <c r="B23" s="243" t="s">
        <v>752</v>
      </c>
      <c r="C23" s="243" t="s">
        <v>753</v>
      </c>
      <c r="D23" s="243" t="s">
        <v>753</v>
      </c>
      <c r="E23" s="248"/>
      <c r="F23" s="99" t="s">
        <v>767</v>
      </c>
      <c r="G23" s="249"/>
      <c r="H23" s="85">
        <v>3</v>
      </c>
      <c r="I23" s="97">
        <v>55000</v>
      </c>
      <c r="J23" s="97">
        <v>55000</v>
      </c>
      <c r="K23" s="87" t="s">
        <v>37</v>
      </c>
      <c r="L23" s="88" t="s">
        <v>252</v>
      </c>
      <c r="M23" s="89" t="s">
        <v>112</v>
      </c>
      <c r="N23" s="243" t="s">
        <v>731</v>
      </c>
      <c r="O23" s="243"/>
    </row>
    <row r="24" spans="1:15" ht="42.75" x14ac:dyDescent="0.2">
      <c r="A24" s="80">
        <f t="shared" si="0"/>
        <v>20</v>
      </c>
      <c r="B24" s="243" t="s">
        <v>752</v>
      </c>
      <c r="C24" s="243" t="s">
        <v>753</v>
      </c>
      <c r="D24" s="243" t="s">
        <v>753</v>
      </c>
      <c r="E24" s="248"/>
      <c r="F24" s="99" t="s">
        <v>768</v>
      </c>
      <c r="G24" s="249"/>
      <c r="H24" s="85">
        <v>1</v>
      </c>
      <c r="I24" s="97">
        <v>20000</v>
      </c>
      <c r="J24" s="97">
        <v>20000</v>
      </c>
      <c r="K24" s="87" t="s">
        <v>37</v>
      </c>
      <c r="L24" s="88" t="s">
        <v>252</v>
      </c>
      <c r="M24" s="89" t="s">
        <v>112</v>
      </c>
      <c r="N24" s="243" t="s">
        <v>731</v>
      </c>
      <c r="O24" s="243"/>
    </row>
    <row r="25" spans="1:15" ht="42.75" x14ac:dyDescent="0.2">
      <c r="A25" s="80">
        <f t="shared" si="0"/>
        <v>21</v>
      </c>
      <c r="B25" s="243" t="s">
        <v>752</v>
      </c>
      <c r="C25" s="243" t="s">
        <v>753</v>
      </c>
      <c r="D25" s="243" t="s">
        <v>753</v>
      </c>
      <c r="E25" s="248"/>
      <c r="F25" s="99" t="s">
        <v>769</v>
      </c>
      <c r="G25" s="249"/>
      <c r="H25" s="85">
        <v>3</v>
      </c>
      <c r="I25" s="97">
        <v>55000</v>
      </c>
      <c r="J25" s="97">
        <v>55000</v>
      </c>
      <c r="K25" s="87" t="s">
        <v>37</v>
      </c>
      <c r="L25" s="88" t="s">
        <v>252</v>
      </c>
      <c r="M25" s="89" t="s">
        <v>112</v>
      </c>
      <c r="N25" s="243" t="s">
        <v>731</v>
      </c>
      <c r="O25" s="243"/>
    </row>
    <row r="26" spans="1:15" ht="42.75" x14ac:dyDescent="0.2">
      <c r="A26" s="80">
        <f t="shared" si="0"/>
        <v>22</v>
      </c>
      <c r="B26" s="243" t="s">
        <v>752</v>
      </c>
      <c r="C26" s="243" t="s">
        <v>753</v>
      </c>
      <c r="D26" s="243" t="s">
        <v>753</v>
      </c>
      <c r="E26" s="248"/>
      <c r="F26" s="99" t="s">
        <v>770</v>
      </c>
      <c r="G26" s="249"/>
      <c r="H26" s="85">
        <v>2</v>
      </c>
      <c r="I26" s="97">
        <v>40000</v>
      </c>
      <c r="J26" s="97">
        <v>40000</v>
      </c>
      <c r="K26" s="87" t="s">
        <v>37</v>
      </c>
      <c r="L26" s="88" t="s">
        <v>252</v>
      </c>
      <c r="M26" s="89" t="s">
        <v>112</v>
      </c>
      <c r="N26" s="243" t="s">
        <v>731</v>
      </c>
      <c r="O26" s="243"/>
    </row>
    <row r="27" spans="1:15" ht="42.75" x14ac:dyDescent="0.2">
      <c r="A27" s="80">
        <f t="shared" si="0"/>
        <v>23</v>
      </c>
      <c r="B27" s="243" t="s">
        <v>752</v>
      </c>
      <c r="C27" s="243" t="s">
        <v>753</v>
      </c>
      <c r="D27" s="243" t="s">
        <v>753</v>
      </c>
      <c r="E27" s="248"/>
      <c r="F27" s="99" t="s">
        <v>771</v>
      </c>
      <c r="G27" s="249"/>
      <c r="H27" s="85">
        <v>2</v>
      </c>
      <c r="I27" s="97">
        <v>140000</v>
      </c>
      <c r="J27" s="97">
        <v>140000</v>
      </c>
      <c r="K27" s="87" t="s">
        <v>37</v>
      </c>
      <c r="L27" s="88" t="s">
        <v>252</v>
      </c>
      <c r="M27" s="89" t="s">
        <v>112</v>
      </c>
      <c r="N27" s="243" t="s">
        <v>731</v>
      </c>
      <c r="O27" s="243"/>
    </row>
    <row r="28" spans="1:15" ht="42.75" x14ac:dyDescent="0.2">
      <c r="A28" s="80">
        <f t="shared" si="0"/>
        <v>24</v>
      </c>
      <c r="B28" s="243" t="s">
        <v>752</v>
      </c>
      <c r="C28" s="243" t="s">
        <v>753</v>
      </c>
      <c r="D28" s="243" t="s">
        <v>753</v>
      </c>
      <c r="E28" s="248"/>
      <c r="F28" s="99" t="s">
        <v>772</v>
      </c>
      <c r="G28" s="249"/>
      <c r="H28" s="85">
        <v>8</v>
      </c>
      <c r="I28" s="97">
        <v>265000</v>
      </c>
      <c r="J28" s="97">
        <v>265000</v>
      </c>
      <c r="K28" s="87" t="s">
        <v>37</v>
      </c>
      <c r="L28" s="88" t="s">
        <v>252</v>
      </c>
      <c r="M28" s="89" t="s">
        <v>112</v>
      </c>
      <c r="N28" s="243" t="s">
        <v>731</v>
      </c>
      <c r="O28" s="243"/>
    </row>
    <row r="29" spans="1:15" ht="42.75" x14ac:dyDescent="0.2">
      <c r="A29" s="80">
        <f t="shared" si="0"/>
        <v>25</v>
      </c>
      <c r="B29" s="243" t="s">
        <v>752</v>
      </c>
      <c r="C29" s="243" t="s">
        <v>753</v>
      </c>
      <c r="D29" s="243" t="s">
        <v>753</v>
      </c>
      <c r="E29" s="248"/>
      <c r="F29" s="99" t="s">
        <v>773</v>
      </c>
      <c r="G29" s="249"/>
      <c r="H29" s="85">
        <v>1</v>
      </c>
      <c r="I29" s="97">
        <v>305000</v>
      </c>
      <c r="J29" s="97">
        <v>305000</v>
      </c>
      <c r="K29" s="87" t="s">
        <v>37</v>
      </c>
      <c r="L29" s="88" t="s">
        <v>252</v>
      </c>
      <c r="M29" s="89" t="s">
        <v>112</v>
      </c>
      <c r="N29" s="243" t="s">
        <v>731</v>
      </c>
      <c r="O29" s="243"/>
    </row>
    <row r="30" spans="1:15" ht="42.75" x14ac:dyDescent="0.2">
      <c r="A30" s="80">
        <f t="shared" si="0"/>
        <v>26</v>
      </c>
      <c r="B30" s="243" t="s">
        <v>752</v>
      </c>
      <c r="C30" s="243" t="s">
        <v>774</v>
      </c>
      <c r="D30" s="243" t="s">
        <v>774</v>
      </c>
      <c r="E30" s="241" t="s">
        <v>738</v>
      </c>
      <c r="F30" s="243" t="s">
        <v>775</v>
      </c>
      <c r="G30" s="243"/>
      <c r="H30" s="96" t="s">
        <v>776</v>
      </c>
      <c r="I30" s="97">
        <v>11900000</v>
      </c>
      <c r="J30" s="97">
        <v>11900000</v>
      </c>
      <c r="K30" s="87" t="s">
        <v>37</v>
      </c>
      <c r="L30" s="88" t="s">
        <v>35</v>
      </c>
      <c r="M30" s="89" t="s">
        <v>738</v>
      </c>
      <c r="N30" s="243" t="s">
        <v>741</v>
      </c>
      <c r="O30" s="243"/>
    </row>
    <row r="31" spans="1:15" ht="156" customHeight="1" x14ac:dyDescent="0.2">
      <c r="A31" s="80">
        <f t="shared" si="0"/>
        <v>27</v>
      </c>
      <c r="B31" s="243" t="s">
        <v>777</v>
      </c>
      <c r="C31" s="243" t="s">
        <v>643</v>
      </c>
      <c r="D31" s="243" t="s">
        <v>643</v>
      </c>
      <c r="E31" s="243" t="s">
        <v>738</v>
      </c>
      <c r="F31" s="100" t="s">
        <v>778</v>
      </c>
      <c r="G31" s="101" t="s">
        <v>779</v>
      </c>
      <c r="H31" s="102">
        <v>2</v>
      </c>
      <c r="I31" s="97">
        <v>9055000</v>
      </c>
      <c r="J31" s="97">
        <v>9055000</v>
      </c>
      <c r="K31" s="87" t="s">
        <v>37</v>
      </c>
      <c r="L31" s="88" t="s">
        <v>35</v>
      </c>
      <c r="M31" s="89" t="s">
        <v>738</v>
      </c>
      <c r="N31" s="243" t="s">
        <v>741</v>
      </c>
      <c r="O31" s="243"/>
    </row>
    <row r="32" spans="1:15" ht="28.5" x14ac:dyDescent="0.2">
      <c r="A32" s="80">
        <f t="shared" si="0"/>
        <v>28</v>
      </c>
      <c r="B32" s="243" t="s">
        <v>777</v>
      </c>
      <c r="C32" s="243" t="s">
        <v>643</v>
      </c>
      <c r="D32" s="243" t="s">
        <v>643</v>
      </c>
      <c r="E32" s="243" t="s">
        <v>738</v>
      </c>
      <c r="F32" s="100" t="s">
        <v>780</v>
      </c>
      <c r="G32" s="101" t="s">
        <v>781</v>
      </c>
      <c r="H32" s="102">
        <v>3</v>
      </c>
      <c r="I32" s="97">
        <v>130000</v>
      </c>
      <c r="J32" s="97">
        <v>130000</v>
      </c>
      <c r="K32" s="87" t="s">
        <v>37</v>
      </c>
      <c r="L32" s="88" t="s">
        <v>35</v>
      </c>
      <c r="M32" s="89" t="s">
        <v>738</v>
      </c>
      <c r="N32" s="243" t="s">
        <v>741</v>
      </c>
      <c r="O32" s="243"/>
    </row>
    <row r="33" spans="1:15" ht="28.5" x14ac:dyDescent="0.2">
      <c r="A33" s="80">
        <f t="shared" si="0"/>
        <v>29</v>
      </c>
      <c r="B33" s="243" t="s">
        <v>777</v>
      </c>
      <c r="C33" s="243" t="s">
        <v>643</v>
      </c>
      <c r="D33" s="243" t="s">
        <v>643</v>
      </c>
      <c r="E33" s="243" t="s">
        <v>738</v>
      </c>
      <c r="F33" s="100" t="s">
        <v>782</v>
      </c>
      <c r="G33" s="101" t="s">
        <v>781</v>
      </c>
      <c r="H33" s="102">
        <v>3</v>
      </c>
      <c r="I33" s="97">
        <v>165000</v>
      </c>
      <c r="J33" s="97">
        <v>165000</v>
      </c>
      <c r="K33" s="87" t="s">
        <v>37</v>
      </c>
      <c r="L33" s="88" t="s">
        <v>35</v>
      </c>
      <c r="M33" s="89" t="s">
        <v>738</v>
      </c>
      <c r="N33" s="243" t="s">
        <v>741</v>
      </c>
      <c r="O33" s="243"/>
    </row>
    <row r="34" spans="1:15" ht="28.5" x14ac:dyDescent="0.2">
      <c r="A34" s="80">
        <f t="shared" si="0"/>
        <v>30</v>
      </c>
      <c r="B34" s="243" t="s">
        <v>777</v>
      </c>
      <c r="C34" s="243" t="s">
        <v>643</v>
      </c>
      <c r="D34" s="243" t="s">
        <v>643</v>
      </c>
      <c r="E34" s="243" t="s">
        <v>738</v>
      </c>
      <c r="F34" s="100" t="s">
        <v>783</v>
      </c>
      <c r="G34" s="101" t="s">
        <v>781</v>
      </c>
      <c r="H34" s="102">
        <v>3</v>
      </c>
      <c r="I34" s="97">
        <v>400000</v>
      </c>
      <c r="J34" s="97">
        <v>400000</v>
      </c>
      <c r="K34" s="87" t="s">
        <v>37</v>
      </c>
      <c r="L34" s="88" t="s">
        <v>35</v>
      </c>
      <c r="M34" s="89" t="s">
        <v>738</v>
      </c>
      <c r="N34" s="243" t="s">
        <v>741</v>
      </c>
      <c r="O34" s="243"/>
    </row>
    <row r="35" spans="1:15" ht="189" customHeight="1" x14ac:dyDescent="0.2">
      <c r="A35" s="80">
        <f t="shared" si="0"/>
        <v>31</v>
      </c>
      <c r="B35" s="243" t="s">
        <v>777</v>
      </c>
      <c r="C35" s="243" t="s">
        <v>643</v>
      </c>
      <c r="D35" s="243" t="s">
        <v>643</v>
      </c>
      <c r="E35" s="243" t="s">
        <v>738</v>
      </c>
      <c r="F35" s="100" t="s">
        <v>784</v>
      </c>
      <c r="G35" s="101" t="s">
        <v>785</v>
      </c>
      <c r="H35" s="102">
        <v>2</v>
      </c>
      <c r="I35" s="97">
        <v>855000</v>
      </c>
      <c r="J35" s="97">
        <v>855000</v>
      </c>
      <c r="K35" s="87" t="s">
        <v>37</v>
      </c>
      <c r="L35" s="88" t="s">
        <v>35</v>
      </c>
      <c r="M35" s="89" t="s">
        <v>738</v>
      </c>
      <c r="N35" s="243" t="s">
        <v>741</v>
      </c>
      <c r="O35" s="243"/>
    </row>
    <row r="36" spans="1:15" ht="187.5" customHeight="1" x14ac:dyDescent="0.2">
      <c r="A36" s="80">
        <f t="shared" si="0"/>
        <v>32</v>
      </c>
      <c r="B36" s="243" t="s">
        <v>777</v>
      </c>
      <c r="C36" s="243" t="s">
        <v>643</v>
      </c>
      <c r="D36" s="243" t="s">
        <v>643</v>
      </c>
      <c r="E36" s="243" t="s">
        <v>738</v>
      </c>
      <c r="F36" s="100" t="s">
        <v>786</v>
      </c>
      <c r="G36" s="101" t="s">
        <v>785</v>
      </c>
      <c r="H36" s="102">
        <v>2</v>
      </c>
      <c r="I36" s="97">
        <v>710000</v>
      </c>
      <c r="J36" s="97">
        <v>710000</v>
      </c>
      <c r="K36" s="87" t="s">
        <v>37</v>
      </c>
      <c r="L36" s="88" t="s">
        <v>35</v>
      </c>
      <c r="M36" s="89" t="s">
        <v>738</v>
      </c>
      <c r="N36" s="243" t="s">
        <v>741</v>
      </c>
      <c r="O36" s="243"/>
    </row>
    <row r="37" spans="1:15" ht="28.5" x14ac:dyDescent="0.2">
      <c r="A37" s="80">
        <f t="shared" si="0"/>
        <v>33</v>
      </c>
      <c r="B37" s="243" t="s">
        <v>777</v>
      </c>
      <c r="C37" s="243" t="s">
        <v>643</v>
      </c>
      <c r="D37" s="243" t="s">
        <v>643</v>
      </c>
      <c r="E37" s="243" t="s">
        <v>738</v>
      </c>
      <c r="F37" s="100" t="s">
        <v>787</v>
      </c>
      <c r="G37" s="101" t="s">
        <v>788</v>
      </c>
      <c r="H37" s="102">
        <v>2</v>
      </c>
      <c r="I37" s="97">
        <v>85000</v>
      </c>
      <c r="J37" s="97">
        <v>85000</v>
      </c>
      <c r="K37" s="87" t="s">
        <v>37</v>
      </c>
      <c r="L37" s="88" t="s">
        <v>35</v>
      </c>
      <c r="M37" s="89" t="s">
        <v>738</v>
      </c>
      <c r="N37" s="243" t="s">
        <v>741</v>
      </c>
      <c r="O37" s="243"/>
    </row>
    <row r="38" spans="1:15" ht="30.75" customHeight="1" x14ac:dyDescent="0.2">
      <c r="A38" s="80">
        <f t="shared" si="0"/>
        <v>34</v>
      </c>
      <c r="B38" s="243" t="s">
        <v>777</v>
      </c>
      <c r="C38" s="243" t="s">
        <v>643</v>
      </c>
      <c r="D38" s="243" t="s">
        <v>643</v>
      </c>
      <c r="E38" s="243" t="s">
        <v>738</v>
      </c>
      <c r="F38" s="100" t="s">
        <v>789</v>
      </c>
      <c r="G38" s="101" t="s">
        <v>781</v>
      </c>
      <c r="H38" s="102">
        <v>2</v>
      </c>
      <c r="I38" s="97">
        <v>95000</v>
      </c>
      <c r="J38" s="97">
        <v>95000</v>
      </c>
      <c r="K38" s="87" t="s">
        <v>37</v>
      </c>
      <c r="L38" s="88" t="s">
        <v>35</v>
      </c>
      <c r="M38" s="89" t="s">
        <v>738</v>
      </c>
      <c r="N38" s="243" t="s">
        <v>741</v>
      </c>
      <c r="O38" s="243"/>
    </row>
    <row r="39" spans="1:15" ht="142.5" customHeight="1" x14ac:dyDescent="0.2">
      <c r="A39" s="80">
        <f t="shared" si="0"/>
        <v>35</v>
      </c>
      <c r="B39" s="243" t="s">
        <v>777</v>
      </c>
      <c r="C39" s="243" t="s">
        <v>643</v>
      </c>
      <c r="D39" s="243" t="s">
        <v>643</v>
      </c>
      <c r="E39" s="243" t="s">
        <v>738</v>
      </c>
      <c r="F39" s="103" t="s">
        <v>790</v>
      </c>
      <c r="G39" s="244" t="s">
        <v>791</v>
      </c>
      <c r="H39" s="91">
        <v>420</v>
      </c>
      <c r="I39" s="97">
        <v>5555000</v>
      </c>
      <c r="J39" s="97">
        <v>5555000</v>
      </c>
      <c r="K39" s="87" t="s">
        <v>37</v>
      </c>
      <c r="L39" s="88" t="s">
        <v>35</v>
      </c>
      <c r="M39" s="89" t="s">
        <v>738</v>
      </c>
      <c r="N39" s="243" t="s">
        <v>741</v>
      </c>
      <c r="O39" s="243"/>
    </row>
    <row r="40" spans="1:15" ht="28.5" x14ac:dyDescent="0.2">
      <c r="A40" s="80">
        <f t="shared" si="0"/>
        <v>36</v>
      </c>
      <c r="B40" s="243" t="s">
        <v>777</v>
      </c>
      <c r="C40" s="243" t="s">
        <v>643</v>
      </c>
      <c r="D40" s="243" t="s">
        <v>643</v>
      </c>
      <c r="E40" s="243" t="s">
        <v>738</v>
      </c>
      <c r="F40" s="103" t="s">
        <v>792</v>
      </c>
      <c r="G40" s="245"/>
      <c r="H40" s="91">
        <v>120</v>
      </c>
      <c r="I40" s="97">
        <v>825000</v>
      </c>
      <c r="J40" s="97">
        <v>825000</v>
      </c>
      <c r="K40" s="87" t="s">
        <v>37</v>
      </c>
      <c r="L40" s="88" t="s">
        <v>35</v>
      </c>
      <c r="M40" s="89" t="s">
        <v>738</v>
      </c>
      <c r="N40" s="243" t="s">
        <v>741</v>
      </c>
      <c r="O40" s="243"/>
    </row>
    <row r="41" spans="1:15" ht="28.5" x14ac:dyDescent="0.2">
      <c r="A41" s="80">
        <f t="shared" si="0"/>
        <v>37</v>
      </c>
      <c r="B41" s="243" t="s">
        <v>777</v>
      </c>
      <c r="C41" s="243" t="s">
        <v>643</v>
      </c>
      <c r="D41" s="243" t="s">
        <v>643</v>
      </c>
      <c r="E41" s="243" t="s">
        <v>738</v>
      </c>
      <c r="F41" s="103" t="s">
        <v>793</v>
      </c>
      <c r="G41" s="246"/>
      <c r="H41" s="91">
        <v>30</v>
      </c>
      <c r="I41" s="97">
        <v>510000</v>
      </c>
      <c r="J41" s="97">
        <v>510000</v>
      </c>
      <c r="K41" s="87" t="s">
        <v>37</v>
      </c>
      <c r="L41" s="88" t="s">
        <v>35</v>
      </c>
      <c r="M41" s="89" t="s">
        <v>738</v>
      </c>
      <c r="N41" s="243" t="s">
        <v>741</v>
      </c>
      <c r="O41" s="243"/>
    </row>
    <row r="42" spans="1:15" ht="97.5" customHeight="1" x14ac:dyDescent="0.2">
      <c r="A42" s="80">
        <f t="shared" si="0"/>
        <v>38</v>
      </c>
      <c r="B42" s="243" t="s">
        <v>777</v>
      </c>
      <c r="C42" s="243" t="s">
        <v>643</v>
      </c>
      <c r="D42" s="243" t="s">
        <v>643</v>
      </c>
      <c r="E42" s="244" t="s">
        <v>794</v>
      </c>
      <c r="F42" s="104" t="s">
        <v>795</v>
      </c>
      <c r="G42" s="105" t="s">
        <v>796</v>
      </c>
      <c r="H42" s="91">
        <v>60</v>
      </c>
      <c r="I42" s="97">
        <v>42260000</v>
      </c>
      <c r="J42" s="97">
        <v>42260000</v>
      </c>
      <c r="K42" s="87" t="s">
        <v>37</v>
      </c>
      <c r="L42" s="88" t="s">
        <v>35</v>
      </c>
      <c r="M42" s="89" t="s">
        <v>99</v>
      </c>
      <c r="N42" s="243" t="s">
        <v>797</v>
      </c>
      <c r="O42" s="243"/>
    </row>
    <row r="43" spans="1:15" ht="61.5" customHeight="1" x14ac:dyDescent="0.2">
      <c r="A43" s="80">
        <f t="shared" si="0"/>
        <v>39</v>
      </c>
      <c r="B43" s="243" t="s">
        <v>777</v>
      </c>
      <c r="C43" s="243" t="s">
        <v>643</v>
      </c>
      <c r="D43" s="243" t="s">
        <v>643</v>
      </c>
      <c r="E43" s="245"/>
      <c r="F43" s="104" t="s">
        <v>798</v>
      </c>
      <c r="G43" s="105" t="s">
        <v>799</v>
      </c>
      <c r="H43" s="91">
        <v>4</v>
      </c>
      <c r="I43" s="97">
        <v>2875000</v>
      </c>
      <c r="J43" s="97">
        <v>2875000</v>
      </c>
      <c r="K43" s="87" t="s">
        <v>37</v>
      </c>
      <c r="L43" s="88" t="s">
        <v>35</v>
      </c>
      <c r="M43" s="89" t="s">
        <v>99</v>
      </c>
      <c r="N43" s="243" t="s">
        <v>797</v>
      </c>
      <c r="O43" s="243"/>
    </row>
    <row r="44" spans="1:15" ht="185.25" x14ac:dyDescent="0.2">
      <c r="A44" s="80">
        <f t="shared" si="0"/>
        <v>40</v>
      </c>
      <c r="B44" s="243" t="s">
        <v>777</v>
      </c>
      <c r="C44" s="243" t="s">
        <v>643</v>
      </c>
      <c r="D44" s="243" t="s">
        <v>643</v>
      </c>
      <c r="E44" s="245"/>
      <c r="F44" s="106" t="s">
        <v>800</v>
      </c>
      <c r="G44" s="107" t="s">
        <v>801</v>
      </c>
      <c r="H44" s="91">
        <v>500</v>
      </c>
      <c r="I44" s="97">
        <v>10000</v>
      </c>
      <c r="J44" s="97">
        <v>10000</v>
      </c>
      <c r="K44" s="87" t="s">
        <v>37</v>
      </c>
      <c r="L44" s="88" t="s">
        <v>35</v>
      </c>
      <c r="M44" s="89" t="s">
        <v>90</v>
      </c>
      <c r="N44" s="243" t="s">
        <v>802</v>
      </c>
      <c r="O44" s="243"/>
    </row>
    <row r="45" spans="1:15" ht="128.25" x14ac:dyDescent="0.2">
      <c r="A45" s="80">
        <f t="shared" si="0"/>
        <v>41</v>
      </c>
      <c r="B45" s="243" t="s">
        <v>777</v>
      </c>
      <c r="C45" s="243" t="s">
        <v>643</v>
      </c>
      <c r="D45" s="243" t="s">
        <v>643</v>
      </c>
      <c r="E45" s="245"/>
      <c r="F45" s="106" t="s">
        <v>803</v>
      </c>
      <c r="G45" s="107" t="s">
        <v>804</v>
      </c>
      <c r="H45" s="91">
        <v>5</v>
      </c>
      <c r="I45" s="97">
        <v>250000</v>
      </c>
      <c r="J45" s="97">
        <v>250000</v>
      </c>
      <c r="K45" s="87" t="s">
        <v>37</v>
      </c>
      <c r="L45" s="88" t="s">
        <v>35</v>
      </c>
      <c r="M45" s="89" t="s">
        <v>90</v>
      </c>
      <c r="N45" s="243" t="s">
        <v>802</v>
      </c>
      <c r="O45" s="243"/>
    </row>
    <row r="46" spans="1:15" ht="28.5" x14ac:dyDescent="0.2">
      <c r="A46" s="80">
        <f t="shared" si="0"/>
        <v>42</v>
      </c>
      <c r="B46" s="243" t="s">
        <v>777</v>
      </c>
      <c r="C46" s="243" t="s">
        <v>643</v>
      </c>
      <c r="D46" s="243" t="s">
        <v>643</v>
      </c>
      <c r="E46" s="245"/>
      <c r="F46" s="106" t="s">
        <v>805</v>
      </c>
      <c r="G46" s="108" t="s">
        <v>806</v>
      </c>
      <c r="H46" s="91">
        <v>8</v>
      </c>
      <c r="I46" s="97">
        <v>17235000</v>
      </c>
      <c r="J46" s="97">
        <v>17235000</v>
      </c>
      <c r="K46" s="87" t="s">
        <v>37</v>
      </c>
      <c r="L46" s="88" t="s">
        <v>35</v>
      </c>
      <c r="M46" s="89" t="s">
        <v>90</v>
      </c>
      <c r="N46" s="243" t="s">
        <v>802</v>
      </c>
      <c r="O46" s="243"/>
    </row>
    <row r="47" spans="1:15" ht="28.5" x14ac:dyDescent="0.2">
      <c r="A47" s="80">
        <f t="shared" si="0"/>
        <v>43</v>
      </c>
      <c r="B47" s="243" t="s">
        <v>777</v>
      </c>
      <c r="C47" s="243" t="s">
        <v>643</v>
      </c>
      <c r="D47" s="243" t="s">
        <v>643</v>
      </c>
      <c r="E47" s="245"/>
      <c r="F47" s="106" t="s">
        <v>807</v>
      </c>
      <c r="G47" s="107" t="s">
        <v>808</v>
      </c>
      <c r="H47" s="91">
        <v>1</v>
      </c>
      <c r="I47" s="97">
        <v>200000</v>
      </c>
      <c r="J47" s="97">
        <v>200000</v>
      </c>
      <c r="K47" s="87" t="s">
        <v>37</v>
      </c>
      <c r="L47" s="88" t="s">
        <v>35</v>
      </c>
      <c r="M47" s="89" t="s">
        <v>90</v>
      </c>
      <c r="N47" s="243" t="s">
        <v>802</v>
      </c>
      <c r="O47" s="243"/>
    </row>
    <row r="48" spans="1:15" ht="128.25" x14ac:dyDescent="0.2">
      <c r="A48" s="80">
        <f t="shared" si="0"/>
        <v>44</v>
      </c>
      <c r="B48" s="243" t="s">
        <v>777</v>
      </c>
      <c r="C48" s="243" t="s">
        <v>643</v>
      </c>
      <c r="D48" s="243" t="s">
        <v>643</v>
      </c>
      <c r="E48" s="245"/>
      <c r="F48" s="106" t="s">
        <v>809</v>
      </c>
      <c r="G48" s="107" t="s">
        <v>804</v>
      </c>
      <c r="H48" s="91">
        <v>5</v>
      </c>
      <c r="I48" s="97">
        <v>65000</v>
      </c>
      <c r="J48" s="97">
        <v>65000</v>
      </c>
      <c r="K48" s="87" t="s">
        <v>37</v>
      </c>
      <c r="L48" s="88" t="s">
        <v>35</v>
      </c>
      <c r="M48" s="89" t="s">
        <v>90</v>
      </c>
      <c r="N48" s="243" t="s">
        <v>802</v>
      </c>
      <c r="O48" s="243"/>
    </row>
    <row r="49" spans="1:15" ht="128.25" x14ac:dyDescent="0.2">
      <c r="A49" s="80">
        <f t="shared" si="0"/>
        <v>45</v>
      </c>
      <c r="B49" s="243" t="s">
        <v>777</v>
      </c>
      <c r="C49" s="243" t="s">
        <v>643</v>
      </c>
      <c r="D49" s="243" t="s">
        <v>643</v>
      </c>
      <c r="E49" s="245"/>
      <c r="F49" s="106" t="s">
        <v>810</v>
      </c>
      <c r="G49" s="107" t="s">
        <v>804</v>
      </c>
      <c r="H49" s="91">
        <v>5</v>
      </c>
      <c r="I49" s="97">
        <v>20000</v>
      </c>
      <c r="J49" s="97">
        <v>20000</v>
      </c>
      <c r="K49" s="87" t="s">
        <v>37</v>
      </c>
      <c r="L49" s="88" t="s">
        <v>35</v>
      </c>
      <c r="M49" s="89" t="s">
        <v>90</v>
      </c>
      <c r="N49" s="243" t="s">
        <v>802</v>
      </c>
      <c r="O49" s="243"/>
    </row>
    <row r="50" spans="1:15" ht="28.5" x14ac:dyDescent="0.2">
      <c r="A50" s="80">
        <f t="shared" si="0"/>
        <v>46</v>
      </c>
      <c r="B50" s="243" t="s">
        <v>777</v>
      </c>
      <c r="C50" s="243" t="s">
        <v>643</v>
      </c>
      <c r="D50" s="243" t="s">
        <v>643</v>
      </c>
      <c r="E50" s="245"/>
      <c r="F50" s="106" t="s">
        <v>811</v>
      </c>
      <c r="G50" s="107" t="s">
        <v>812</v>
      </c>
      <c r="H50" s="91">
        <v>3</v>
      </c>
      <c r="I50" s="97">
        <v>2155000</v>
      </c>
      <c r="J50" s="97">
        <v>2155000</v>
      </c>
      <c r="K50" s="87" t="s">
        <v>37</v>
      </c>
      <c r="L50" s="88" t="s">
        <v>35</v>
      </c>
      <c r="M50" s="89" t="s">
        <v>90</v>
      </c>
      <c r="N50" s="243" t="s">
        <v>802</v>
      </c>
      <c r="O50" s="243"/>
    </row>
    <row r="51" spans="1:15" ht="128.25" x14ac:dyDescent="0.2">
      <c r="A51" s="80">
        <f t="shared" si="0"/>
        <v>47</v>
      </c>
      <c r="B51" s="243" t="s">
        <v>777</v>
      </c>
      <c r="C51" s="243" t="s">
        <v>643</v>
      </c>
      <c r="D51" s="243" t="s">
        <v>643</v>
      </c>
      <c r="E51" s="245"/>
      <c r="F51" s="106" t="s">
        <v>813</v>
      </c>
      <c r="G51" s="107" t="s">
        <v>804</v>
      </c>
      <c r="H51" s="91">
        <v>5</v>
      </c>
      <c r="I51" s="97">
        <v>205000</v>
      </c>
      <c r="J51" s="97">
        <v>205000</v>
      </c>
      <c r="K51" s="87" t="s">
        <v>37</v>
      </c>
      <c r="L51" s="88" t="s">
        <v>35</v>
      </c>
      <c r="M51" s="89" t="s">
        <v>90</v>
      </c>
      <c r="N51" s="243" t="s">
        <v>802</v>
      </c>
      <c r="O51" s="243"/>
    </row>
    <row r="52" spans="1:15" ht="128.25" x14ac:dyDescent="0.2">
      <c r="A52" s="80">
        <f t="shared" si="0"/>
        <v>48</v>
      </c>
      <c r="B52" s="243" t="s">
        <v>777</v>
      </c>
      <c r="C52" s="243" t="s">
        <v>643</v>
      </c>
      <c r="D52" s="243" t="s">
        <v>643</v>
      </c>
      <c r="E52" s="245"/>
      <c r="F52" s="106" t="s">
        <v>814</v>
      </c>
      <c r="G52" s="107" t="s">
        <v>804</v>
      </c>
      <c r="H52" s="91">
        <v>5</v>
      </c>
      <c r="I52" s="97">
        <v>20000</v>
      </c>
      <c r="J52" s="97">
        <v>20000</v>
      </c>
      <c r="K52" s="87" t="s">
        <v>37</v>
      </c>
      <c r="L52" s="88" t="s">
        <v>35</v>
      </c>
      <c r="M52" s="89" t="s">
        <v>90</v>
      </c>
      <c r="N52" s="243" t="s">
        <v>802</v>
      </c>
      <c r="O52" s="243"/>
    </row>
    <row r="53" spans="1:15" ht="128.25" x14ac:dyDescent="0.2">
      <c r="A53" s="80">
        <f t="shared" si="0"/>
        <v>49</v>
      </c>
      <c r="B53" s="243" t="s">
        <v>777</v>
      </c>
      <c r="C53" s="243" t="s">
        <v>643</v>
      </c>
      <c r="D53" s="243" t="s">
        <v>643</v>
      </c>
      <c r="E53" s="245"/>
      <c r="F53" s="106" t="s">
        <v>815</v>
      </c>
      <c r="G53" s="107" t="s">
        <v>804</v>
      </c>
      <c r="H53" s="91">
        <v>10</v>
      </c>
      <c r="I53" s="97">
        <v>130000</v>
      </c>
      <c r="J53" s="97">
        <v>130000</v>
      </c>
      <c r="K53" s="87" t="s">
        <v>37</v>
      </c>
      <c r="L53" s="88" t="s">
        <v>35</v>
      </c>
      <c r="M53" s="89" t="s">
        <v>90</v>
      </c>
      <c r="N53" s="243" t="s">
        <v>802</v>
      </c>
      <c r="O53" s="243"/>
    </row>
    <row r="54" spans="1:15" ht="28.5" x14ac:dyDescent="0.2">
      <c r="A54" s="80">
        <f t="shared" si="0"/>
        <v>50</v>
      </c>
      <c r="B54" s="243" t="s">
        <v>777</v>
      </c>
      <c r="C54" s="243" t="s">
        <v>643</v>
      </c>
      <c r="D54" s="243" t="s">
        <v>643</v>
      </c>
      <c r="E54" s="245"/>
      <c r="F54" s="106" t="s">
        <v>816</v>
      </c>
      <c r="G54" s="107" t="s">
        <v>817</v>
      </c>
      <c r="H54" s="91">
        <v>2</v>
      </c>
      <c r="I54" s="97">
        <v>95000</v>
      </c>
      <c r="J54" s="97">
        <v>95000</v>
      </c>
      <c r="K54" s="87" t="s">
        <v>37</v>
      </c>
      <c r="L54" s="88" t="s">
        <v>35</v>
      </c>
      <c r="M54" s="89" t="s">
        <v>90</v>
      </c>
      <c r="N54" s="243" t="s">
        <v>802</v>
      </c>
      <c r="O54" s="243"/>
    </row>
    <row r="55" spans="1:15" ht="128.25" x14ac:dyDescent="0.2">
      <c r="A55" s="80">
        <f t="shared" si="0"/>
        <v>51</v>
      </c>
      <c r="B55" s="243" t="s">
        <v>777</v>
      </c>
      <c r="C55" s="243" t="s">
        <v>643</v>
      </c>
      <c r="D55" s="243" t="s">
        <v>643</v>
      </c>
      <c r="E55" s="245"/>
      <c r="F55" s="106" t="s">
        <v>818</v>
      </c>
      <c r="G55" s="107" t="s">
        <v>804</v>
      </c>
      <c r="H55" s="91">
        <v>5</v>
      </c>
      <c r="I55" s="97">
        <v>165000</v>
      </c>
      <c r="J55" s="97">
        <v>165000</v>
      </c>
      <c r="K55" s="87" t="s">
        <v>37</v>
      </c>
      <c r="L55" s="88" t="s">
        <v>35</v>
      </c>
      <c r="M55" s="89" t="s">
        <v>90</v>
      </c>
      <c r="N55" s="243" t="s">
        <v>802</v>
      </c>
      <c r="O55" s="243"/>
    </row>
    <row r="56" spans="1:15" ht="28.5" x14ac:dyDescent="0.2">
      <c r="A56" s="80">
        <f t="shared" si="0"/>
        <v>52</v>
      </c>
      <c r="B56" s="243" t="s">
        <v>777</v>
      </c>
      <c r="C56" s="243" t="s">
        <v>643</v>
      </c>
      <c r="D56" s="243" t="s">
        <v>643</v>
      </c>
      <c r="E56" s="245"/>
      <c r="F56" s="106" t="s">
        <v>819</v>
      </c>
      <c r="G56" s="107" t="s">
        <v>820</v>
      </c>
      <c r="H56" s="91">
        <v>200</v>
      </c>
      <c r="I56" s="97">
        <v>805000</v>
      </c>
      <c r="J56" s="97">
        <v>805000</v>
      </c>
      <c r="K56" s="87" t="s">
        <v>37</v>
      </c>
      <c r="L56" s="88" t="s">
        <v>35</v>
      </c>
      <c r="M56" s="89" t="s">
        <v>90</v>
      </c>
      <c r="N56" s="243" t="s">
        <v>802</v>
      </c>
      <c r="O56" s="243"/>
    </row>
    <row r="57" spans="1:15" ht="128.25" x14ac:dyDescent="0.2">
      <c r="A57" s="80">
        <f t="shared" si="0"/>
        <v>53</v>
      </c>
      <c r="B57" s="243" t="s">
        <v>777</v>
      </c>
      <c r="C57" s="243" t="s">
        <v>643</v>
      </c>
      <c r="D57" s="243" t="s">
        <v>643</v>
      </c>
      <c r="E57" s="245"/>
      <c r="F57" s="106" t="s">
        <v>821</v>
      </c>
      <c r="G57" s="107" t="s">
        <v>804</v>
      </c>
      <c r="H57" s="91">
        <v>5</v>
      </c>
      <c r="I57" s="97">
        <v>20000</v>
      </c>
      <c r="J57" s="97">
        <v>20000</v>
      </c>
      <c r="K57" s="87" t="s">
        <v>37</v>
      </c>
      <c r="L57" s="88" t="s">
        <v>35</v>
      </c>
      <c r="M57" s="89" t="s">
        <v>90</v>
      </c>
      <c r="N57" s="243" t="s">
        <v>802</v>
      </c>
      <c r="O57" s="243"/>
    </row>
    <row r="58" spans="1:15" ht="129" thickBot="1" x14ac:dyDescent="0.25">
      <c r="A58" s="80">
        <f t="shared" si="0"/>
        <v>54</v>
      </c>
      <c r="B58" s="243" t="s">
        <v>777</v>
      </c>
      <c r="C58" s="243" t="s">
        <v>643</v>
      </c>
      <c r="D58" s="243" t="s">
        <v>643</v>
      </c>
      <c r="E58" s="245"/>
      <c r="F58" s="109" t="s">
        <v>822</v>
      </c>
      <c r="G58" s="107" t="s">
        <v>804</v>
      </c>
      <c r="H58" s="110">
        <v>5</v>
      </c>
      <c r="I58" s="97">
        <v>160000</v>
      </c>
      <c r="J58" s="97">
        <v>160000</v>
      </c>
      <c r="K58" s="87" t="s">
        <v>37</v>
      </c>
      <c r="L58" s="88" t="s">
        <v>35</v>
      </c>
      <c r="M58" s="89" t="s">
        <v>90</v>
      </c>
      <c r="N58" s="243" t="s">
        <v>802</v>
      </c>
      <c r="O58" s="243"/>
    </row>
    <row r="59" spans="1:15" ht="228" x14ac:dyDescent="0.2">
      <c r="A59" s="80">
        <f t="shared" si="0"/>
        <v>55</v>
      </c>
      <c r="B59" s="243" t="s">
        <v>777</v>
      </c>
      <c r="C59" s="243" t="s">
        <v>643</v>
      </c>
      <c r="D59" s="243" t="s">
        <v>643</v>
      </c>
      <c r="E59" s="245"/>
      <c r="F59" s="243" t="s">
        <v>823</v>
      </c>
      <c r="G59" s="243" t="s">
        <v>824</v>
      </c>
      <c r="H59" s="96">
        <v>2</v>
      </c>
      <c r="I59" s="97">
        <v>2805000</v>
      </c>
      <c r="J59" s="97">
        <v>2805000</v>
      </c>
      <c r="K59" s="87" t="s">
        <v>37</v>
      </c>
      <c r="L59" s="88" t="s">
        <v>252</v>
      </c>
      <c r="M59" s="89" t="s">
        <v>90</v>
      </c>
      <c r="N59" s="243" t="s">
        <v>797</v>
      </c>
      <c r="O59" s="243"/>
    </row>
    <row r="60" spans="1:15" ht="156.75" x14ac:dyDescent="0.2">
      <c r="A60" s="80">
        <f t="shared" si="0"/>
        <v>56</v>
      </c>
      <c r="B60" s="243" t="s">
        <v>777</v>
      </c>
      <c r="C60" s="243" t="s">
        <v>643</v>
      </c>
      <c r="D60" s="243" t="s">
        <v>643</v>
      </c>
      <c r="E60" s="245"/>
      <c r="F60" s="243" t="s">
        <v>825</v>
      </c>
      <c r="G60" s="243" t="s">
        <v>826</v>
      </c>
      <c r="H60" s="96">
        <v>2</v>
      </c>
      <c r="I60" s="97">
        <v>180000</v>
      </c>
      <c r="J60" s="97">
        <v>180000</v>
      </c>
      <c r="K60" s="87" t="s">
        <v>37</v>
      </c>
      <c r="L60" s="88" t="s">
        <v>252</v>
      </c>
      <c r="M60" s="89" t="s">
        <v>90</v>
      </c>
      <c r="N60" s="243" t="s">
        <v>797</v>
      </c>
      <c r="O60" s="243"/>
    </row>
    <row r="61" spans="1:15" ht="85.5" x14ac:dyDescent="0.2">
      <c r="A61" s="80">
        <f t="shared" si="0"/>
        <v>57</v>
      </c>
      <c r="B61" s="243" t="s">
        <v>777</v>
      </c>
      <c r="C61" s="243" t="s">
        <v>643</v>
      </c>
      <c r="D61" s="243" t="s">
        <v>643</v>
      </c>
      <c r="E61" s="245"/>
      <c r="F61" s="243" t="s">
        <v>827</v>
      </c>
      <c r="G61" s="243" t="s">
        <v>828</v>
      </c>
      <c r="H61" s="85">
        <v>22</v>
      </c>
      <c r="I61" s="97">
        <v>1880000</v>
      </c>
      <c r="J61" s="97">
        <v>1880000</v>
      </c>
      <c r="K61" s="87" t="s">
        <v>37</v>
      </c>
      <c r="L61" s="88" t="s">
        <v>35</v>
      </c>
      <c r="M61" s="89" t="s">
        <v>90</v>
      </c>
      <c r="N61" s="243" t="s">
        <v>797</v>
      </c>
      <c r="O61" s="243"/>
    </row>
    <row r="62" spans="1:15" ht="208.5" customHeight="1" x14ac:dyDescent="0.2">
      <c r="A62" s="80">
        <f t="shared" si="0"/>
        <v>58</v>
      </c>
      <c r="B62" s="243" t="s">
        <v>777</v>
      </c>
      <c r="C62" s="243" t="s">
        <v>643</v>
      </c>
      <c r="D62" s="243" t="s">
        <v>643</v>
      </c>
      <c r="E62" s="245"/>
      <c r="F62" s="243" t="s">
        <v>829</v>
      </c>
      <c r="G62" s="243" t="s">
        <v>830</v>
      </c>
      <c r="H62" s="85">
        <v>4</v>
      </c>
      <c r="I62" s="97">
        <v>580000</v>
      </c>
      <c r="J62" s="97">
        <v>580000</v>
      </c>
      <c r="K62" s="87" t="s">
        <v>37</v>
      </c>
      <c r="L62" s="88" t="s">
        <v>35</v>
      </c>
      <c r="M62" s="89" t="s">
        <v>90</v>
      </c>
      <c r="N62" s="243" t="s">
        <v>797</v>
      </c>
      <c r="O62" s="243"/>
    </row>
    <row r="63" spans="1:15" ht="210.75" customHeight="1" x14ac:dyDescent="0.2">
      <c r="A63" s="80">
        <f t="shared" si="0"/>
        <v>59</v>
      </c>
      <c r="B63" s="243" t="s">
        <v>777</v>
      </c>
      <c r="C63" s="243" t="s">
        <v>643</v>
      </c>
      <c r="D63" s="243" t="s">
        <v>643</v>
      </c>
      <c r="E63" s="245"/>
      <c r="F63" s="243" t="s">
        <v>831</v>
      </c>
      <c r="G63" s="243" t="s">
        <v>830</v>
      </c>
      <c r="H63" s="85">
        <v>4</v>
      </c>
      <c r="I63" s="97">
        <v>1060000</v>
      </c>
      <c r="J63" s="97">
        <v>1060000</v>
      </c>
      <c r="K63" s="87" t="s">
        <v>37</v>
      </c>
      <c r="L63" s="88" t="s">
        <v>35</v>
      </c>
      <c r="M63" s="89" t="s">
        <v>90</v>
      </c>
      <c r="N63" s="243" t="s">
        <v>797</v>
      </c>
      <c r="O63" s="243"/>
    </row>
    <row r="64" spans="1:15" ht="85.5" x14ac:dyDescent="0.2">
      <c r="A64" s="80">
        <f t="shared" si="0"/>
        <v>60</v>
      </c>
      <c r="B64" s="243" t="s">
        <v>777</v>
      </c>
      <c r="C64" s="243" t="s">
        <v>643</v>
      </c>
      <c r="D64" s="243" t="s">
        <v>643</v>
      </c>
      <c r="E64" s="246"/>
      <c r="F64" s="243" t="s">
        <v>832</v>
      </c>
      <c r="G64" s="243" t="s">
        <v>828</v>
      </c>
      <c r="H64" s="85">
        <v>22</v>
      </c>
      <c r="I64" s="97">
        <v>2725000</v>
      </c>
      <c r="J64" s="97">
        <v>2725000</v>
      </c>
      <c r="K64" s="87" t="s">
        <v>37</v>
      </c>
      <c r="L64" s="88" t="s">
        <v>35</v>
      </c>
      <c r="M64" s="89" t="s">
        <v>90</v>
      </c>
      <c r="N64" s="243" t="s">
        <v>797</v>
      </c>
      <c r="O64" s="243"/>
    </row>
    <row r="65" spans="1:15" ht="36.75" customHeight="1" x14ac:dyDescent="0.2">
      <c r="A65" s="80">
        <f t="shared" si="0"/>
        <v>61</v>
      </c>
      <c r="B65" s="243" t="s">
        <v>777</v>
      </c>
      <c r="C65" s="243" t="s">
        <v>316</v>
      </c>
      <c r="D65" s="243" t="s">
        <v>316</v>
      </c>
      <c r="E65" s="251" t="s">
        <v>833</v>
      </c>
      <c r="F65" s="105" t="s">
        <v>834</v>
      </c>
      <c r="G65" s="244" t="s">
        <v>835</v>
      </c>
      <c r="H65" s="85">
        <v>90</v>
      </c>
      <c r="I65" s="97">
        <v>2260000</v>
      </c>
      <c r="J65" s="97">
        <v>2260000</v>
      </c>
      <c r="K65" s="87" t="s">
        <v>37</v>
      </c>
      <c r="L65" s="88" t="s">
        <v>35</v>
      </c>
      <c r="M65" s="89" t="s">
        <v>116</v>
      </c>
      <c r="N65" s="243" t="s">
        <v>731</v>
      </c>
      <c r="O65" s="243"/>
    </row>
    <row r="66" spans="1:15" ht="36" customHeight="1" x14ac:dyDescent="0.2">
      <c r="A66" s="80">
        <f t="shared" si="0"/>
        <v>62</v>
      </c>
      <c r="B66" s="243" t="s">
        <v>777</v>
      </c>
      <c r="C66" s="243" t="s">
        <v>316</v>
      </c>
      <c r="D66" s="243" t="s">
        <v>316</v>
      </c>
      <c r="E66" s="252"/>
      <c r="F66" s="105" t="s">
        <v>836</v>
      </c>
      <c r="G66" s="245"/>
      <c r="H66" s="85">
        <v>600</v>
      </c>
      <c r="I66" s="97">
        <v>19135000</v>
      </c>
      <c r="J66" s="97">
        <v>19135000</v>
      </c>
      <c r="K66" s="87" t="s">
        <v>37</v>
      </c>
      <c r="L66" s="88" t="s">
        <v>35</v>
      </c>
      <c r="M66" s="89" t="s">
        <v>116</v>
      </c>
      <c r="N66" s="243" t="s">
        <v>731</v>
      </c>
      <c r="O66" s="243"/>
    </row>
    <row r="67" spans="1:15" ht="28.5" x14ac:dyDescent="0.2">
      <c r="A67" s="80">
        <f t="shared" si="0"/>
        <v>63</v>
      </c>
      <c r="B67" s="243" t="s">
        <v>777</v>
      </c>
      <c r="C67" s="243" t="s">
        <v>316</v>
      </c>
      <c r="D67" s="243" t="s">
        <v>316</v>
      </c>
      <c r="E67" s="252"/>
      <c r="F67" s="105" t="s">
        <v>837</v>
      </c>
      <c r="G67" s="246"/>
      <c r="H67" s="85">
        <v>200</v>
      </c>
      <c r="I67" s="97">
        <v>6000000</v>
      </c>
      <c r="J67" s="97">
        <v>6000000</v>
      </c>
      <c r="K67" s="87" t="s">
        <v>37</v>
      </c>
      <c r="L67" s="88" t="s">
        <v>35</v>
      </c>
      <c r="M67" s="89" t="s">
        <v>116</v>
      </c>
      <c r="N67" s="243" t="s">
        <v>731</v>
      </c>
      <c r="O67" s="243"/>
    </row>
    <row r="68" spans="1:15" ht="28.5" x14ac:dyDescent="0.2">
      <c r="A68" s="80">
        <f t="shared" si="0"/>
        <v>64</v>
      </c>
      <c r="B68" s="243" t="s">
        <v>777</v>
      </c>
      <c r="C68" s="243" t="s">
        <v>316</v>
      </c>
      <c r="D68" s="243" t="s">
        <v>316</v>
      </c>
      <c r="E68" s="252"/>
      <c r="F68" s="99" t="s">
        <v>838</v>
      </c>
      <c r="G68" s="111" t="s">
        <v>839</v>
      </c>
      <c r="H68" s="85">
        <v>1000</v>
      </c>
      <c r="I68" s="97">
        <v>1940000</v>
      </c>
      <c r="J68" s="97">
        <v>1940000</v>
      </c>
      <c r="K68" s="87" t="s">
        <v>37</v>
      </c>
      <c r="L68" s="88" t="s">
        <v>35</v>
      </c>
      <c r="M68" s="89" t="s">
        <v>116</v>
      </c>
      <c r="N68" s="243" t="s">
        <v>840</v>
      </c>
      <c r="O68" s="243"/>
    </row>
    <row r="69" spans="1:15" ht="28.5" x14ac:dyDescent="0.2">
      <c r="A69" s="80">
        <f t="shared" si="0"/>
        <v>65</v>
      </c>
      <c r="B69" s="243" t="s">
        <v>777</v>
      </c>
      <c r="C69" s="243" t="s">
        <v>316</v>
      </c>
      <c r="D69" s="243" t="s">
        <v>316</v>
      </c>
      <c r="E69" s="252"/>
      <c r="F69" s="112" t="s">
        <v>841</v>
      </c>
      <c r="G69" s="111" t="s">
        <v>839</v>
      </c>
      <c r="H69" s="85">
        <v>4500</v>
      </c>
      <c r="I69" s="97">
        <v>11780000</v>
      </c>
      <c r="J69" s="97">
        <v>11780000</v>
      </c>
      <c r="K69" s="87" t="s">
        <v>37</v>
      </c>
      <c r="L69" s="88" t="s">
        <v>35</v>
      </c>
      <c r="M69" s="89" t="s">
        <v>116</v>
      </c>
      <c r="N69" s="243" t="s">
        <v>840</v>
      </c>
      <c r="O69" s="243"/>
    </row>
    <row r="70" spans="1:15" ht="28.5" customHeight="1" x14ac:dyDescent="0.2">
      <c r="A70" s="80">
        <f t="shared" si="0"/>
        <v>66</v>
      </c>
      <c r="B70" s="243" t="s">
        <v>777</v>
      </c>
      <c r="C70" s="243" t="s">
        <v>316</v>
      </c>
      <c r="D70" s="243" t="s">
        <v>316</v>
      </c>
      <c r="E70" s="252"/>
      <c r="F70" s="113" t="s">
        <v>842</v>
      </c>
      <c r="G70" s="244" t="s">
        <v>843</v>
      </c>
      <c r="H70" s="96">
        <v>1800</v>
      </c>
      <c r="I70" s="97">
        <v>27175000</v>
      </c>
      <c r="J70" s="97">
        <v>27175000</v>
      </c>
      <c r="K70" s="87" t="s">
        <v>37</v>
      </c>
      <c r="L70" s="88" t="s">
        <v>35</v>
      </c>
      <c r="M70" s="89" t="s">
        <v>116</v>
      </c>
      <c r="N70" s="243" t="s">
        <v>844</v>
      </c>
      <c r="O70" s="243" t="s">
        <v>1538</v>
      </c>
    </row>
    <row r="71" spans="1:15" ht="28.5" x14ac:dyDescent="0.2">
      <c r="A71" s="80">
        <f t="shared" ref="A71:A134" si="1">+A70+1</f>
        <v>67</v>
      </c>
      <c r="B71" s="243" t="s">
        <v>777</v>
      </c>
      <c r="C71" s="243" t="s">
        <v>316</v>
      </c>
      <c r="D71" s="243" t="s">
        <v>316</v>
      </c>
      <c r="E71" s="252"/>
      <c r="F71" s="113" t="s">
        <v>845</v>
      </c>
      <c r="G71" s="245"/>
      <c r="H71" s="96">
        <v>1200</v>
      </c>
      <c r="I71" s="97">
        <v>17495000</v>
      </c>
      <c r="J71" s="97">
        <v>17495000</v>
      </c>
      <c r="K71" s="87" t="s">
        <v>37</v>
      </c>
      <c r="L71" s="88" t="s">
        <v>35</v>
      </c>
      <c r="M71" s="89" t="s">
        <v>116</v>
      </c>
      <c r="N71" s="243" t="s">
        <v>844</v>
      </c>
      <c r="O71" s="243"/>
    </row>
    <row r="72" spans="1:15" ht="28.5" x14ac:dyDescent="0.2">
      <c r="A72" s="80">
        <f t="shared" si="1"/>
        <v>68</v>
      </c>
      <c r="B72" s="243" t="s">
        <v>777</v>
      </c>
      <c r="C72" s="243" t="s">
        <v>316</v>
      </c>
      <c r="D72" s="243" t="s">
        <v>316</v>
      </c>
      <c r="E72" s="252"/>
      <c r="F72" s="113" t="s">
        <v>846</v>
      </c>
      <c r="G72" s="245"/>
      <c r="H72" s="96">
        <v>400</v>
      </c>
      <c r="I72" s="97">
        <v>5265000</v>
      </c>
      <c r="J72" s="97">
        <v>5265000</v>
      </c>
      <c r="K72" s="87" t="s">
        <v>37</v>
      </c>
      <c r="L72" s="88" t="s">
        <v>35</v>
      </c>
      <c r="M72" s="89" t="s">
        <v>116</v>
      </c>
      <c r="N72" s="243" t="s">
        <v>844</v>
      </c>
      <c r="O72" s="243"/>
    </row>
    <row r="73" spans="1:15" ht="28.5" x14ac:dyDescent="0.2">
      <c r="A73" s="80">
        <f t="shared" si="1"/>
        <v>69</v>
      </c>
      <c r="B73" s="243" t="s">
        <v>777</v>
      </c>
      <c r="C73" s="243" t="s">
        <v>316</v>
      </c>
      <c r="D73" s="243" t="s">
        <v>316</v>
      </c>
      <c r="E73" s="252"/>
      <c r="F73" s="113" t="s">
        <v>847</v>
      </c>
      <c r="G73" s="245"/>
      <c r="H73" s="96">
        <v>1700</v>
      </c>
      <c r="I73" s="97">
        <v>25240000</v>
      </c>
      <c r="J73" s="97">
        <v>25240000</v>
      </c>
      <c r="K73" s="87" t="s">
        <v>37</v>
      </c>
      <c r="L73" s="88" t="s">
        <v>35</v>
      </c>
      <c r="M73" s="89" t="s">
        <v>116</v>
      </c>
      <c r="N73" s="243" t="s">
        <v>844</v>
      </c>
      <c r="O73" s="243"/>
    </row>
    <row r="74" spans="1:15" ht="28.5" x14ac:dyDescent="0.2">
      <c r="A74" s="80">
        <f t="shared" si="1"/>
        <v>70</v>
      </c>
      <c r="B74" s="243" t="s">
        <v>777</v>
      </c>
      <c r="C74" s="243" t="s">
        <v>316</v>
      </c>
      <c r="D74" s="243" t="s">
        <v>316</v>
      </c>
      <c r="E74" s="252"/>
      <c r="F74" s="113" t="s">
        <v>848</v>
      </c>
      <c r="G74" s="245"/>
      <c r="H74" s="96">
        <v>1750</v>
      </c>
      <c r="I74" s="97">
        <v>27265000</v>
      </c>
      <c r="J74" s="97">
        <v>27265000</v>
      </c>
      <c r="K74" s="87" t="s">
        <v>37</v>
      </c>
      <c r="L74" s="88" t="s">
        <v>35</v>
      </c>
      <c r="M74" s="89" t="s">
        <v>116</v>
      </c>
      <c r="N74" s="243" t="s">
        <v>844</v>
      </c>
      <c r="O74" s="243"/>
    </row>
    <row r="75" spans="1:15" ht="28.5" x14ac:dyDescent="0.2">
      <c r="A75" s="80">
        <f t="shared" si="1"/>
        <v>71</v>
      </c>
      <c r="B75" s="243" t="s">
        <v>777</v>
      </c>
      <c r="C75" s="243" t="s">
        <v>316</v>
      </c>
      <c r="D75" s="243" t="s">
        <v>316</v>
      </c>
      <c r="E75" s="252"/>
      <c r="F75" s="113" t="s">
        <v>849</v>
      </c>
      <c r="G75" s="245"/>
      <c r="H75" s="96">
        <v>300</v>
      </c>
      <c r="I75" s="97">
        <v>4570000</v>
      </c>
      <c r="J75" s="97">
        <v>4570000</v>
      </c>
      <c r="K75" s="87" t="s">
        <v>37</v>
      </c>
      <c r="L75" s="88" t="s">
        <v>35</v>
      </c>
      <c r="M75" s="89" t="s">
        <v>116</v>
      </c>
      <c r="N75" s="243" t="s">
        <v>844</v>
      </c>
      <c r="O75" s="243"/>
    </row>
    <row r="76" spans="1:15" ht="28.5" x14ac:dyDescent="0.2">
      <c r="A76" s="80">
        <f t="shared" si="1"/>
        <v>72</v>
      </c>
      <c r="B76" s="243" t="s">
        <v>777</v>
      </c>
      <c r="C76" s="243" t="s">
        <v>316</v>
      </c>
      <c r="D76" s="243" t="s">
        <v>316</v>
      </c>
      <c r="E76" s="252"/>
      <c r="F76" s="113" t="s">
        <v>850</v>
      </c>
      <c r="G76" s="245"/>
      <c r="H76" s="96">
        <v>1250</v>
      </c>
      <c r="I76" s="97">
        <v>19155000</v>
      </c>
      <c r="J76" s="97">
        <v>19155000</v>
      </c>
      <c r="K76" s="87" t="s">
        <v>37</v>
      </c>
      <c r="L76" s="88" t="s">
        <v>35</v>
      </c>
      <c r="M76" s="89" t="s">
        <v>116</v>
      </c>
      <c r="N76" s="243" t="s">
        <v>844</v>
      </c>
      <c r="O76" s="243"/>
    </row>
    <row r="77" spans="1:15" ht="28.5" x14ac:dyDescent="0.2">
      <c r="A77" s="80">
        <f t="shared" si="1"/>
        <v>73</v>
      </c>
      <c r="B77" s="243" t="s">
        <v>777</v>
      </c>
      <c r="C77" s="243" t="s">
        <v>316</v>
      </c>
      <c r="D77" s="243" t="s">
        <v>316</v>
      </c>
      <c r="E77" s="252"/>
      <c r="F77" s="113" t="s">
        <v>851</v>
      </c>
      <c r="G77" s="245"/>
      <c r="H77" s="96">
        <v>150</v>
      </c>
      <c r="I77" s="97">
        <v>795000</v>
      </c>
      <c r="J77" s="97">
        <v>795000</v>
      </c>
      <c r="K77" s="87" t="s">
        <v>37</v>
      </c>
      <c r="L77" s="88" t="s">
        <v>35</v>
      </c>
      <c r="M77" s="89" t="s">
        <v>116</v>
      </c>
      <c r="N77" s="243" t="s">
        <v>844</v>
      </c>
      <c r="O77" s="243"/>
    </row>
    <row r="78" spans="1:15" ht="28.5" x14ac:dyDescent="0.2">
      <c r="A78" s="80">
        <f t="shared" si="1"/>
        <v>74</v>
      </c>
      <c r="B78" s="243" t="s">
        <v>777</v>
      </c>
      <c r="C78" s="243" t="s">
        <v>316</v>
      </c>
      <c r="D78" s="243" t="s">
        <v>316</v>
      </c>
      <c r="E78" s="252"/>
      <c r="F78" s="113" t="s">
        <v>852</v>
      </c>
      <c r="G78" s="245"/>
      <c r="H78" s="96">
        <v>150</v>
      </c>
      <c r="I78" s="97">
        <v>2510000</v>
      </c>
      <c r="J78" s="97">
        <v>2510000</v>
      </c>
      <c r="K78" s="87" t="s">
        <v>37</v>
      </c>
      <c r="L78" s="88" t="s">
        <v>35</v>
      </c>
      <c r="M78" s="89" t="s">
        <v>116</v>
      </c>
      <c r="N78" s="243" t="s">
        <v>844</v>
      </c>
      <c r="O78" s="243"/>
    </row>
    <row r="79" spans="1:15" ht="28.5" x14ac:dyDescent="0.2">
      <c r="A79" s="80">
        <f t="shared" si="1"/>
        <v>75</v>
      </c>
      <c r="B79" s="243" t="s">
        <v>777</v>
      </c>
      <c r="C79" s="243" t="s">
        <v>316</v>
      </c>
      <c r="D79" s="243" t="s">
        <v>316</v>
      </c>
      <c r="E79" s="252"/>
      <c r="F79" s="113" t="s">
        <v>853</v>
      </c>
      <c r="G79" s="245"/>
      <c r="H79" s="96">
        <v>25</v>
      </c>
      <c r="I79" s="97">
        <v>355000</v>
      </c>
      <c r="J79" s="97">
        <v>355000</v>
      </c>
      <c r="K79" s="87" t="s">
        <v>37</v>
      </c>
      <c r="L79" s="88" t="s">
        <v>35</v>
      </c>
      <c r="M79" s="89" t="s">
        <v>116</v>
      </c>
      <c r="N79" s="243" t="s">
        <v>844</v>
      </c>
      <c r="O79" s="243"/>
    </row>
    <row r="80" spans="1:15" ht="28.5" x14ac:dyDescent="0.2">
      <c r="A80" s="80">
        <f t="shared" si="1"/>
        <v>76</v>
      </c>
      <c r="B80" s="243" t="s">
        <v>777</v>
      </c>
      <c r="C80" s="243" t="s">
        <v>316</v>
      </c>
      <c r="D80" s="243" t="s">
        <v>316</v>
      </c>
      <c r="E80" s="252"/>
      <c r="F80" s="113" t="s">
        <v>854</v>
      </c>
      <c r="G80" s="245"/>
      <c r="H80" s="96">
        <v>25</v>
      </c>
      <c r="I80" s="97">
        <v>365000</v>
      </c>
      <c r="J80" s="97">
        <v>365000</v>
      </c>
      <c r="K80" s="87" t="s">
        <v>37</v>
      </c>
      <c r="L80" s="88" t="s">
        <v>35</v>
      </c>
      <c r="M80" s="89" t="s">
        <v>116</v>
      </c>
      <c r="N80" s="243" t="s">
        <v>844</v>
      </c>
      <c r="O80" s="243"/>
    </row>
    <row r="81" spans="1:15" ht="28.5" x14ac:dyDescent="0.2">
      <c r="A81" s="80">
        <f t="shared" si="1"/>
        <v>77</v>
      </c>
      <c r="B81" s="243" t="s">
        <v>777</v>
      </c>
      <c r="C81" s="243" t="s">
        <v>316</v>
      </c>
      <c r="D81" s="243" t="s">
        <v>316</v>
      </c>
      <c r="E81" s="252"/>
      <c r="F81" s="113" t="s">
        <v>855</v>
      </c>
      <c r="G81" s="245"/>
      <c r="H81" s="96">
        <v>150</v>
      </c>
      <c r="I81" s="97">
        <v>2165000</v>
      </c>
      <c r="J81" s="97">
        <v>2165000</v>
      </c>
      <c r="K81" s="87" t="s">
        <v>37</v>
      </c>
      <c r="L81" s="88" t="s">
        <v>35</v>
      </c>
      <c r="M81" s="89" t="s">
        <v>116</v>
      </c>
      <c r="N81" s="243" t="s">
        <v>844</v>
      </c>
      <c r="O81" s="243"/>
    </row>
    <row r="82" spans="1:15" ht="28.5" x14ac:dyDescent="0.2">
      <c r="A82" s="80">
        <f t="shared" si="1"/>
        <v>78</v>
      </c>
      <c r="B82" s="243" t="s">
        <v>777</v>
      </c>
      <c r="C82" s="243" t="s">
        <v>316</v>
      </c>
      <c r="D82" s="243" t="s">
        <v>316</v>
      </c>
      <c r="E82" s="252"/>
      <c r="F82" s="113" t="s">
        <v>856</v>
      </c>
      <c r="G82" s="245"/>
      <c r="H82" s="96">
        <v>150</v>
      </c>
      <c r="I82" s="97">
        <v>2255000</v>
      </c>
      <c r="J82" s="97">
        <v>2255000</v>
      </c>
      <c r="K82" s="87" t="s">
        <v>37</v>
      </c>
      <c r="L82" s="88" t="s">
        <v>35</v>
      </c>
      <c r="M82" s="89" t="s">
        <v>116</v>
      </c>
      <c r="N82" s="243" t="s">
        <v>844</v>
      </c>
      <c r="O82" s="243"/>
    </row>
    <row r="83" spans="1:15" ht="28.5" x14ac:dyDescent="0.2">
      <c r="A83" s="80">
        <f t="shared" si="1"/>
        <v>79</v>
      </c>
      <c r="B83" s="243" t="s">
        <v>777</v>
      </c>
      <c r="C83" s="243" t="s">
        <v>316</v>
      </c>
      <c r="D83" s="243" t="s">
        <v>316</v>
      </c>
      <c r="E83" s="252"/>
      <c r="F83" s="113" t="s">
        <v>857</v>
      </c>
      <c r="G83" s="245"/>
      <c r="H83" s="96">
        <v>1100</v>
      </c>
      <c r="I83" s="97">
        <v>8015000</v>
      </c>
      <c r="J83" s="97">
        <v>8015000</v>
      </c>
      <c r="K83" s="87" t="s">
        <v>37</v>
      </c>
      <c r="L83" s="88" t="s">
        <v>35</v>
      </c>
      <c r="M83" s="89" t="s">
        <v>116</v>
      </c>
      <c r="N83" s="243" t="s">
        <v>844</v>
      </c>
      <c r="O83" s="243"/>
    </row>
    <row r="84" spans="1:15" ht="28.5" x14ac:dyDescent="0.2">
      <c r="A84" s="80">
        <f t="shared" si="1"/>
        <v>80</v>
      </c>
      <c r="B84" s="243" t="s">
        <v>777</v>
      </c>
      <c r="C84" s="243" t="s">
        <v>316</v>
      </c>
      <c r="D84" s="243" t="s">
        <v>316</v>
      </c>
      <c r="E84" s="252"/>
      <c r="F84" s="113" t="s">
        <v>858</v>
      </c>
      <c r="G84" s="245"/>
      <c r="H84" s="96">
        <v>500</v>
      </c>
      <c r="I84" s="97">
        <v>3645000</v>
      </c>
      <c r="J84" s="97">
        <v>3645000</v>
      </c>
      <c r="K84" s="87" t="s">
        <v>37</v>
      </c>
      <c r="L84" s="88" t="s">
        <v>35</v>
      </c>
      <c r="M84" s="89" t="s">
        <v>116</v>
      </c>
      <c r="N84" s="243" t="s">
        <v>844</v>
      </c>
      <c r="O84" s="243"/>
    </row>
    <row r="85" spans="1:15" ht="28.5" x14ac:dyDescent="0.2">
      <c r="A85" s="80">
        <f t="shared" si="1"/>
        <v>81</v>
      </c>
      <c r="B85" s="243" t="s">
        <v>777</v>
      </c>
      <c r="C85" s="243" t="s">
        <v>316</v>
      </c>
      <c r="D85" s="243" t="s">
        <v>316</v>
      </c>
      <c r="E85" s="252"/>
      <c r="F85" s="113" t="s">
        <v>859</v>
      </c>
      <c r="G85" s="245"/>
      <c r="H85" s="96">
        <v>400</v>
      </c>
      <c r="I85" s="97">
        <v>4945000</v>
      </c>
      <c r="J85" s="97">
        <v>4945000</v>
      </c>
      <c r="K85" s="87" t="s">
        <v>37</v>
      </c>
      <c r="L85" s="88" t="s">
        <v>35</v>
      </c>
      <c r="M85" s="89" t="s">
        <v>116</v>
      </c>
      <c r="N85" s="243" t="s">
        <v>844</v>
      </c>
      <c r="O85" s="243"/>
    </row>
    <row r="86" spans="1:15" ht="28.5" x14ac:dyDescent="0.2">
      <c r="A86" s="80">
        <f t="shared" si="1"/>
        <v>82</v>
      </c>
      <c r="B86" s="243" t="s">
        <v>777</v>
      </c>
      <c r="C86" s="243" t="s">
        <v>316</v>
      </c>
      <c r="D86" s="243" t="s">
        <v>316</v>
      </c>
      <c r="E86" s="252"/>
      <c r="F86" s="113" t="s">
        <v>860</v>
      </c>
      <c r="G86" s="245"/>
      <c r="H86" s="96">
        <v>100</v>
      </c>
      <c r="I86" s="97">
        <v>1290000</v>
      </c>
      <c r="J86" s="97">
        <v>1290000</v>
      </c>
      <c r="K86" s="87" t="s">
        <v>37</v>
      </c>
      <c r="L86" s="88" t="s">
        <v>35</v>
      </c>
      <c r="M86" s="89" t="s">
        <v>116</v>
      </c>
      <c r="N86" s="243" t="s">
        <v>844</v>
      </c>
      <c r="O86" s="243"/>
    </row>
    <row r="87" spans="1:15" ht="28.5" x14ac:dyDescent="0.2">
      <c r="A87" s="80">
        <f t="shared" si="1"/>
        <v>83</v>
      </c>
      <c r="B87" s="243" t="s">
        <v>777</v>
      </c>
      <c r="C87" s="243" t="s">
        <v>316</v>
      </c>
      <c r="D87" s="243" t="s">
        <v>316</v>
      </c>
      <c r="E87" s="252"/>
      <c r="F87" s="113" t="s">
        <v>861</v>
      </c>
      <c r="G87" s="245"/>
      <c r="H87" s="96">
        <v>400</v>
      </c>
      <c r="I87" s="97">
        <v>3090000</v>
      </c>
      <c r="J87" s="97">
        <v>3090000</v>
      </c>
      <c r="K87" s="87" t="s">
        <v>37</v>
      </c>
      <c r="L87" s="88" t="s">
        <v>35</v>
      </c>
      <c r="M87" s="89" t="s">
        <v>116</v>
      </c>
      <c r="N87" s="243" t="s">
        <v>844</v>
      </c>
      <c r="O87" s="243"/>
    </row>
    <row r="88" spans="1:15" ht="28.5" x14ac:dyDescent="0.2">
      <c r="A88" s="80">
        <f t="shared" si="1"/>
        <v>84</v>
      </c>
      <c r="B88" s="243" t="s">
        <v>777</v>
      </c>
      <c r="C88" s="243" t="s">
        <v>316</v>
      </c>
      <c r="D88" s="243" t="s">
        <v>316</v>
      </c>
      <c r="E88" s="252"/>
      <c r="F88" s="113" t="s">
        <v>862</v>
      </c>
      <c r="G88" s="245"/>
      <c r="H88" s="96">
        <v>400</v>
      </c>
      <c r="I88" s="97">
        <v>2405000</v>
      </c>
      <c r="J88" s="97">
        <v>2405000</v>
      </c>
      <c r="K88" s="87" t="s">
        <v>37</v>
      </c>
      <c r="L88" s="88" t="s">
        <v>35</v>
      </c>
      <c r="M88" s="89" t="s">
        <v>116</v>
      </c>
      <c r="N88" s="243" t="s">
        <v>844</v>
      </c>
      <c r="O88" s="243"/>
    </row>
    <row r="89" spans="1:15" ht="28.5" customHeight="1" x14ac:dyDescent="0.2">
      <c r="A89" s="80">
        <f t="shared" si="1"/>
        <v>85</v>
      </c>
      <c r="B89" s="243" t="s">
        <v>777</v>
      </c>
      <c r="C89" s="243" t="s">
        <v>316</v>
      </c>
      <c r="D89" s="243" t="s">
        <v>316</v>
      </c>
      <c r="E89" s="252"/>
      <c r="F89" s="113" t="s">
        <v>863</v>
      </c>
      <c r="G89" s="245"/>
      <c r="H89" s="96">
        <v>500</v>
      </c>
      <c r="I89" s="97">
        <v>8380000</v>
      </c>
      <c r="J89" s="97">
        <v>8380000</v>
      </c>
      <c r="K89" s="87" t="s">
        <v>37</v>
      </c>
      <c r="L89" s="88" t="s">
        <v>35</v>
      </c>
      <c r="M89" s="89" t="s">
        <v>116</v>
      </c>
      <c r="N89" s="243" t="s">
        <v>844</v>
      </c>
      <c r="O89" s="243"/>
    </row>
    <row r="90" spans="1:15" ht="42.75" x14ac:dyDescent="0.2">
      <c r="A90" s="80">
        <f t="shared" si="1"/>
        <v>86</v>
      </c>
      <c r="B90" s="243" t="s">
        <v>777</v>
      </c>
      <c r="C90" s="243" t="s">
        <v>316</v>
      </c>
      <c r="D90" s="243" t="s">
        <v>316</v>
      </c>
      <c r="E90" s="252"/>
      <c r="F90" s="113" t="s">
        <v>864</v>
      </c>
      <c r="G90" s="245"/>
      <c r="H90" s="96">
        <v>200</v>
      </c>
      <c r="I90" s="97">
        <v>3280000</v>
      </c>
      <c r="J90" s="97">
        <v>3280000</v>
      </c>
      <c r="K90" s="87" t="s">
        <v>37</v>
      </c>
      <c r="L90" s="88" t="s">
        <v>35</v>
      </c>
      <c r="M90" s="89" t="s">
        <v>116</v>
      </c>
      <c r="N90" s="243" t="s">
        <v>844</v>
      </c>
      <c r="O90" s="243"/>
    </row>
    <row r="91" spans="1:15" ht="28.5" customHeight="1" x14ac:dyDescent="0.2">
      <c r="A91" s="80">
        <f t="shared" si="1"/>
        <v>87</v>
      </c>
      <c r="B91" s="243" t="s">
        <v>777</v>
      </c>
      <c r="C91" s="243" t="s">
        <v>316</v>
      </c>
      <c r="D91" s="243" t="s">
        <v>316</v>
      </c>
      <c r="E91" s="252"/>
      <c r="F91" s="113" t="s">
        <v>865</v>
      </c>
      <c r="G91" s="245"/>
      <c r="H91" s="96">
        <v>800</v>
      </c>
      <c r="I91" s="97">
        <v>12625000</v>
      </c>
      <c r="J91" s="97">
        <v>12625000</v>
      </c>
      <c r="K91" s="87" t="s">
        <v>37</v>
      </c>
      <c r="L91" s="88" t="s">
        <v>35</v>
      </c>
      <c r="M91" s="89" t="s">
        <v>116</v>
      </c>
      <c r="N91" s="243" t="s">
        <v>844</v>
      </c>
      <c r="O91" s="243"/>
    </row>
    <row r="92" spans="1:15" ht="28.5" x14ac:dyDescent="0.2">
      <c r="A92" s="80">
        <f t="shared" si="1"/>
        <v>88</v>
      </c>
      <c r="B92" s="243" t="s">
        <v>777</v>
      </c>
      <c r="C92" s="243" t="s">
        <v>316</v>
      </c>
      <c r="D92" s="243" t="s">
        <v>316</v>
      </c>
      <c r="E92" s="252"/>
      <c r="F92" s="113" t="s">
        <v>866</v>
      </c>
      <c r="G92" s="245"/>
      <c r="H92" s="96">
        <v>200</v>
      </c>
      <c r="I92" s="97">
        <v>3130000</v>
      </c>
      <c r="J92" s="97">
        <v>3130000</v>
      </c>
      <c r="K92" s="87" t="s">
        <v>37</v>
      </c>
      <c r="L92" s="88" t="s">
        <v>35</v>
      </c>
      <c r="M92" s="89" t="s">
        <v>116</v>
      </c>
      <c r="N92" s="243" t="s">
        <v>844</v>
      </c>
      <c r="O92" s="243"/>
    </row>
    <row r="93" spans="1:15" ht="28.5" x14ac:dyDescent="0.2">
      <c r="A93" s="80">
        <f t="shared" si="1"/>
        <v>89</v>
      </c>
      <c r="B93" s="243" t="s">
        <v>777</v>
      </c>
      <c r="C93" s="243" t="s">
        <v>316</v>
      </c>
      <c r="D93" s="243" t="s">
        <v>316</v>
      </c>
      <c r="E93" s="252"/>
      <c r="F93" s="113" t="s">
        <v>867</v>
      </c>
      <c r="G93" s="245"/>
      <c r="H93" s="96">
        <v>60</v>
      </c>
      <c r="I93" s="97">
        <v>1440000</v>
      </c>
      <c r="J93" s="97">
        <v>1440000</v>
      </c>
      <c r="K93" s="87" t="s">
        <v>37</v>
      </c>
      <c r="L93" s="88" t="s">
        <v>35</v>
      </c>
      <c r="M93" s="89" t="s">
        <v>116</v>
      </c>
      <c r="N93" s="243" t="s">
        <v>844</v>
      </c>
      <c r="O93" s="243"/>
    </row>
    <row r="94" spans="1:15" ht="28.5" x14ac:dyDescent="0.2">
      <c r="A94" s="80">
        <f t="shared" si="1"/>
        <v>90</v>
      </c>
      <c r="B94" s="243" t="s">
        <v>777</v>
      </c>
      <c r="C94" s="243" t="s">
        <v>316</v>
      </c>
      <c r="D94" s="243" t="s">
        <v>316</v>
      </c>
      <c r="E94" s="252"/>
      <c r="F94" s="113" t="s">
        <v>868</v>
      </c>
      <c r="G94" s="245"/>
      <c r="H94" s="96">
        <v>30</v>
      </c>
      <c r="I94" s="97">
        <v>715000</v>
      </c>
      <c r="J94" s="97">
        <v>715000</v>
      </c>
      <c r="K94" s="87" t="s">
        <v>37</v>
      </c>
      <c r="L94" s="88" t="s">
        <v>35</v>
      </c>
      <c r="M94" s="89" t="s">
        <v>116</v>
      </c>
      <c r="N94" s="243" t="s">
        <v>844</v>
      </c>
      <c r="O94" s="243"/>
    </row>
    <row r="95" spans="1:15" ht="28.5" x14ac:dyDescent="0.2">
      <c r="A95" s="80">
        <f t="shared" si="1"/>
        <v>91</v>
      </c>
      <c r="B95" s="243" t="s">
        <v>777</v>
      </c>
      <c r="C95" s="243" t="s">
        <v>316</v>
      </c>
      <c r="D95" s="243" t="s">
        <v>316</v>
      </c>
      <c r="E95" s="252"/>
      <c r="F95" s="113" t="s">
        <v>869</v>
      </c>
      <c r="G95" s="245"/>
      <c r="H95" s="96">
        <v>1800</v>
      </c>
      <c r="I95" s="97">
        <v>43395000</v>
      </c>
      <c r="J95" s="97">
        <v>43395000</v>
      </c>
      <c r="K95" s="87" t="s">
        <v>37</v>
      </c>
      <c r="L95" s="88" t="s">
        <v>35</v>
      </c>
      <c r="M95" s="89" t="s">
        <v>116</v>
      </c>
      <c r="N95" s="243" t="s">
        <v>844</v>
      </c>
      <c r="O95" s="243"/>
    </row>
    <row r="96" spans="1:15" ht="28.5" x14ac:dyDescent="0.2">
      <c r="A96" s="80">
        <f t="shared" si="1"/>
        <v>92</v>
      </c>
      <c r="B96" s="243" t="s">
        <v>777</v>
      </c>
      <c r="C96" s="243" t="s">
        <v>316</v>
      </c>
      <c r="D96" s="243" t="s">
        <v>316</v>
      </c>
      <c r="E96" s="252"/>
      <c r="F96" s="113" t="s">
        <v>870</v>
      </c>
      <c r="G96" s="245"/>
      <c r="H96" s="96">
        <v>3050</v>
      </c>
      <c r="I96" s="97">
        <v>72625000</v>
      </c>
      <c r="J96" s="97">
        <v>72625000</v>
      </c>
      <c r="K96" s="87" t="s">
        <v>37</v>
      </c>
      <c r="L96" s="88" t="s">
        <v>35</v>
      </c>
      <c r="M96" s="89" t="s">
        <v>116</v>
      </c>
      <c r="N96" s="243" t="s">
        <v>844</v>
      </c>
      <c r="O96" s="243"/>
    </row>
    <row r="97" spans="1:15" ht="28.5" x14ac:dyDescent="0.2">
      <c r="A97" s="80">
        <f t="shared" si="1"/>
        <v>93</v>
      </c>
      <c r="B97" s="243" t="s">
        <v>777</v>
      </c>
      <c r="C97" s="243" t="s">
        <v>316</v>
      </c>
      <c r="D97" s="243" t="s">
        <v>316</v>
      </c>
      <c r="E97" s="252"/>
      <c r="F97" s="113" t="s">
        <v>871</v>
      </c>
      <c r="G97" s="246"/>
      <c r="H97" s="96">
        <v>1000</v>
      </c>
      <c r="I97" s="97">
        <v>18790000</v>
      </c>
      <c r="J97" s="97">
        <v>18790000</v>
      </c>
      <c r="K97" s="87" t="s">
        <v>37</v>
      </c>
      <c r="L97" s="88" t="s">
        <v>35</v>
      </c>
      <c r="M97" s="89" t="s">
        <v>116</v>
      </c>
      <c r="N97" s="243" t="s">
        <v>844</v>
      </c>
      <c r="O97" s="243"/>
    </row>
    <row r="98" spans="1:15" ht="28.5" customHeight="1" x14ac:dyDescent="0.2">
      <c r="A98" s="80">
        <f t="shared" si="1"/>
        <v>94</v>
      </c>
      <c r="B98" s="243" t="s">
        <v>777</v>
      </c>
      <c r="C98" s="243" t="s">
        <v>316</v>
      </c>
      <c r="D98" s="243" t="s">
        <v>316</v>
      </c>
      <c r="E98" s="252"/>
      <c r="F98" s="243" t="s">
        <v>872</v>
      </c>
      <c r="G98" s="244" t="s">
        <v>873</v>
      </c>
      <c r="H98" s="85">
        <v>313</v>
      </c>
      <c r="I98" s="97">
        <v>24190000</v>
      </c>
      <c r="J98" s="97">
        <v>24190000</v>
      </c>
      <c r="K98" s="87" t="s">
        <v>37</v>
      </c>
      <c r="L98" s="88" t="s">
        <v>35</v>
      </c>
      <c r="M98" s="89" t="s">
        <v>738</v>
      </c>
      <c r="N98" s="243" t="s">
        <v>741</v>
      </c>
      <c r="O98" s="243"/>
    </row>
    <row r="99" spans="1:15" ht="28.5" x14ac:dyDescent="0.2">
      <c r="A99" s="80">
        <f t="shared" si="1"/>
        <v>95</v>
      </c>
      <c r="B99" s="243" t="s">
        <v>777</v>
      </c>
      <c r="C99" s="243" t="s">
        <v>316</v>
      </c>
      <c r="D99" s="243" t="s">
        <v>316</v>
      </c>
      <c r="E99" s="252"/>
      <c r="F99" s="243" t="s">
        <v>874</v>
      </c>
      <c r="G99" s="245"/>
      <c r="H99" s="85">
        <v>14</v>
      </c>
      <c r="I99" s="97">
        <v>110000</v>
      </c>
      <c r="J99" s="97">
        <v>110000</v>
      </c>
      <c r="K99" s="87" t="s">
        <v>37</v>
      </c>
      <c r="L99" s="88" t="s">
        <v>35</v>
      </c>
      <c r="M99" s="89" t="s">
        <v>738</v>
      </c>
      <c r="N99" s="243" t="s">
        <v>741</v>
      </c>
      <c r="O99" s="243"/>
    </row>
    <row r="100" spans="1:15" ht="28.5" x14ac:dyDescent="0.2">
      <c r="A100" s="80">
        <f t="shared" si="1"/>
        <v>96</v>
      </c>
      <c r="B100" s="243" t="s">
        <v>777</v>
      </c>
      <c r="C100" s="243" t="s">
        <v>316</v>
      </c>
      <c r="D100" s="243" t="s">
        <v>316</v>
      </c>
      <c r="E100" s="252"/>
      <c r="F100" s="243" t="s">
        <v>875</v>
      </c>
      <c r="G100" s="245"/>
      <c r="H100" s="85">
        <v>194</v>
      </c>
      <c r="I100" s="97">
        <v>4265000</v>
      </c>
      <c r="J100" s="97">
        <v>4265000</v>
      </c>
      <c r="K100" s="87" t="s">
        <v>37</v>
      </c>
      <c r="L100" s="88" t="s">
        <v>35</v>
      </c>
      <c r="M100" s="89" t="s">
        <v>738</v>
      </c>
      <c r="N100" s="243" t="s">
        <v>741</v>
      </c>
      <c r="O100" s="243"/>
    </row>
    <row r="101" spans="1:15" ht="28.5" x14ac:dyDescent="0.2">
      <c r="A101" s="80">
        <f t="shared" si="1"/>
        <v>97</v>
      </c>
      <c r="B101" s="243" t="s">
        <v>777</v>
      </c>
      <c r="C101" s="243" t="s">
        <v>316</v>
      </c>
      <c r="D101" s="243" t="s">
        <v>316</v>
      </c>
      <c r="E101" s="252"/>
      <c r="F101" s="243" t="s">
        <v>876</v>
      </c>
      <c r="G101" s="245"/>
      <c r="H101" s="85">
        <v>400</v>
      </c>
      <c r="I101" s="97">
        <v>8795000</v>
      </c>
      <c r="J101" s="97">
        <v>8795000</v>
      </c>
      <c r="K101" s="87" t="s">
        <v>37</v>
      </c>
      <c r="L101" s="88" t="s">
        <v>35</v>
      </c>
      <c r="M101" s="89" t="s">
        <v>738</v>
      </c>
      <c r="N101" s="243" t="s">
        <v>741</v>
      </c>
      <c r="O101" s="243"/>
    </row>
    <row r="102" spans="1:15" ht="28.5" x14ac:dyDescent="0.2">
      <c r="A102" s="80">
        <f t="shared" si="1"/>
        <v>98</v>
      </c>
      <c r="B102" s="243" t="s">
        <v>777</v>
      </c>
      <c r="C102" s="243" t="s">
        <v>316</v>
      </c>
      <c r="D102" s="243" t="s">
        <v>316</v>
      </c>
      <c r="E102" s="252"/>
      <c r="F102" s="243" t="s">
        <v>877</v>
      </c>
      <c r="G102" s="245"/>
      <c r="H102" s="85">
        <v>819</v>
      </c>
      <c r="I102" s="97">
        <v>6035000</v>
      </c>
      <c r="J102" s="97">
        <v>6035000</v>
      </c>
      <c r="K102" s="87" t="s">
        <v>37</v>
      </c>
      <c r="L102" s="88" t="s">
        <v>35</v>
      </c>
      <c r="M102" s="89" t="s">
        <v>738</v>
      </c>
      <c r="N102" s="243" t="s">
        <v>741</v>
      </c>
      <c r="O102" s="243"/>
    </row>
    <row r="103" spans="1:15" ht="28.5" x14ac:dyDescent="0.2">
      <c r="A103" s="80">
        <f t="shared" si="1"/>
        <v>99</v>
      </c>
      <c r="B103" s="243" t="s">
        <v>777</v>
      </c>
      <c r="C103" s="243" t="s">
        <v>316</v>
      </c>
      <c r="D103" s="243" t="s">
        <v>316</v>
      </c>
      <c r="E103" s="252"/>
      <c r="F103" s="243" t="s">
        <v>878</v>
      </c>
      <c r="G103" s="245"/>
      <c r="H103" s="85">
        <v>2802</v>
      </c>
      <c r="I103" s="97">
        <v>340000</v>
      </c>
      <c r="J103" s="97">
        <v>340000</v>
      </c>
      <c r="K103" s="87" t="s">
        <v>37</v>
      </c>
      <c r="L103" s="88" t="s">
        <v>35</v>
      </c>
      <c r="M103" s="89" t="s">
        <v>738</v>
      </c>
      <c r="N103" s="243" t="s">
        <v>741</v>
      </c>
      <c r="O103" s="243"/>
    </row>
    <row r="104" spans="1:15" ht="28.5" x14ac:dyDescent="0.2">
      <c r="A104" s="80">
        <f t="shared" si="1"/>
        <v>100</v>
      </c>
      <c r="B104" s="243" t="s">
        <v>777</v>
      </c>
      <c r="C104" s="243" t="s">
        <v>316</v>
      </c>
      <c r="D104" s="243" t="s">
        <v>316</v>
      </c>
      <c r="E104" s="252"/>
      <c r="F104" s="243" t="s">
        <v>879</v>
      </c>
      <c r="G104" s="245"/>
      <c r="H104" s="85">
        <v>198</v>
      </c>
      <c r="I104" s="97">
        <v>275000</v>
      </c>
      <c r="J104" s="97">
        <v>275000</v>
      </c>
      <c r="K104" s="87" t="s">
        <v>37</v>
      </c>
      <c r="L104" s="88" t="s">
        <v>35</v>
      </c>
      <c r="M104" s="89" t="s">
        <v>738</v>
      </c>
      <c r="N104" s="243" t="s">
        <v>741</v>
      </c>
      <c r="O104" s="243"/>
    </row>
    <row r="105" spans="1:15" ht="28.5" x14ac:dyDescent="0.2">
      <c r="A105" s="80">
        <f t="shared" si="1"/>
        <v>101</v>
      </c>
      <c r="B105" s="243" t="s">
        <v>777</v>
      </c>
      <c r="C105" s="243" t="s">
        <v>316</v>
      </c>
      <c r="D105" s="243" t="s">
        <v>316</v>
      </c>
      <c r="E105" s="252"/>
      <c r="F105" s="243" t="s">
        <v>880</v>
      </c>
      <c r="G105" s="245"/>
      <c r="H105" s="85">
        <v>156</v>
      </c>
      <c r="I105" s="97">
        <v>615000</v>
      </c>
      <c r="J105" s="97">
        <v>615000</v>
      </c>
      <c r="K105" s="87" t="s">
        <v>37</v>
      </c>
      <c r="L105" s="88" t="s">
        <v>35</v>
      </c>
      <c r="M105" s="89" t="s">
        <v>738</v>
      </c>
      <c r="N105" s="243" t="s">
        <v>741</v>
      </c>
      <c r="O105" s="243"/>
    </row>
    <row r="106" spans="1:15" ht="28.5" x14ac:dyDescent="0.2">
      <c r="A106" s="80">
        <f t="shared" si="1"/>
        <v>102</v>
      </c>
      <c r="B106" s="243" t="s">
        <v>777</v>
      </c>
      <c r="C106" s="243" t="s">
        <v>316</v>
      </c>
      <c r="D106" s="243" t="s">
        <v>316</v>
      </c>
      <c r="E106" s="252"/>
      <c r="F106" s="243" t="s">
        <v>881</v>
      </c>
      <c r="G106" s="245"/>
      <c r="H106" s="85">
        <v>170</v>
      </c>
      <c r="I106" s="97">
        <v>165000</v>
      </c>
      <c r="J106" s="97">
        <v>165000</v>
      </c>
      <c r="K106" s="87" t="s">
        <v>37</v>
      </c>
      <c r="L106" s="88" t="s">
        <v>35</v>
      </c>
      <c r="M106" s="89" t="s">
        <v>738</v>
      </c>
      <c r="N106" s="243" t="s">
        <v>741</v>
      </c>
      <c r="O106" s="243"/>
    </row>
    <row r="107" spans="1:15" ht="28.5" x14ac:dyDescent="0.2">
      <c r="A107" s="80">
        <f t="shared" si="1"/>
        <v>103</v>
      </c>
      <c r="B107" s="243" t="s">
        <v>777</v>
      </c>
      <c r="C107" s="243" t="s">
        <v>316</v>
      </c>
      <c r="D107" s="243" t="s">
        <v>316</v>
      </c>
      <c r="E107" s="252"/>
      <c r="F107" s="243" t="s">
        <v>882</v>
      </c>
      <c r="G107" s="245"/>
      <c r="H107" s="85">
        <v>7</v>
      </c>
      <c r="I107" s="97">
        <v>10000</v>
      </c>
      <c r="J107" s="97">
        <v>10000</v>
      </c>
      <c r="K107" s="87" t="s">
        <v>37</v>
      </c>
      <c r="L107" s="88" t="s">
        <v>35</v>
      </c>
      <c r="M107" s="89" t="s">
        <v>738</v>
      </c>
      <c r="N107" s="243" t="s">
        <v>741</v>
      </c>
      <c r="O107" s="243"/>
    </row>
    <row r="108" spans="1:15" ht="28.5" x14ac:dyDescent="0.2">
      <c r="A108" s="80">
        <f t="shared" si="1"/>
        <v>104</v>
      </c>
      <c r="B108" s="243" t="s">
        <v>777</v>
      </c>
      <c r="C108" s="243" t="s">
        <v>316</v>
      </c>
      <c r="D108" s="243" t="s">
        <v>316</v>
      </c>
      <c r="E108" s="252"/>
      <c r="F108" s="243" t="s">
        <v>883</v>
      </c>
      <c r="G108" s="245"/>
      <c r="H108" s="85">
        <v>15</v>
      </c>
      <c r="I108" s="97">
        <v>15000</v>
      </c>
      <c r="J108" s="97">
        <v>15000</v>
      </c>
      <c r="K108" s="87" t="s">
        <v>37</v>
      </c>
      <c r="L108" s="88" t="s">
        <v>35</v>
      </c>
      <c r="M108" s="89" t="s">
        <v>738</v>
      </c>
      <c r="N108" s="243" t="s">
        <v>741</v>
      </c>
      <c r="O108" s="243"/>
    </row>
    <row r="109" spans="1:15" ht="28.5" x14ac:dyDescent="0.2">
      <c r="A109" s="80">
        <f t="shared" si="1"/>
        <v>105</v>
      </c>
      <c r="B109" s="243" t="s">
        <v>777</v>
      </c>
      <c r="C109" s="243" t="s">
        <v>316</v>
      </c>
      <c r="D109" s="243" t="s">
        <v>316</v>
      </c>
      <c r="E109" s="252"/>
      <c r="F109" s="243" t="s">
        <v>884</v>
      </c>
      <c r="G109" s="245"/>
      <c r="H109" s="85">
        <v>107</v>
      </c>
      <c r="I109" s="97">
        <v>105000</v>
      </c>
      <c r="J109" s="97">
        <v>105000</v>
      </c>
      <c r="K109" s="87" t="s">
        <v>37</v>
      </c>
      <c r="L109" s="88" t="s">
        <v>35</v>
      </c>
      <c r="M109" s="89" t="s">
        <v>738</v>
      </c>
      <c r="N109" s="243" t="s">
        <v>741</v>
      </c>
      <c r="O109" s="243"/>
    </row>
    <row r="110" spans="1:15" ht="28.5" x14ac:dyDescent="0.2">
      <c r="A110" s="80">
        <f t="shared" si="1"/>
        <v>106</v>
      </c>
      <c r="B110" s="243" t="s">
        <v>777</v>
      </c>
      <c r="C110" s="243" t="s">
        <v>316</v>
      </c>
      <c r="D110" s="243" t="s">
        <v>316</v>
      </c>
      <c r="E110" s="252"/>
      <c r="F110" s="243" t="s">
        <v>885</v>
      </c>
      <c r="G110" s="245"/>
      <c r="H110" s="85">
        <v>400</v>
      </c>
      <c r="I110" s="97">
        <v>920000</v>
      </c>
      <c r="J110" s="97">
        <v>920000</v>
      </c>
      <c r="K110" s="87" t="s">
        <v>37</v>
      </c>
      <c r="L110" s="88" t="s">
        <v>35</v>
      </c>
      <c r="M110" s="89" t="s">
        <v>738</v>
      </c>
      <c r="N110" s="243" t="s">
        <v>741</v>
      </c>
      <c r="O110" s="243"/>
    </row>
    <row r="111" spans="1:15" ht="28.5" x14ac:dyDescent="0.2">
      <c r="A111" s="80">
        <f t="shared" si="1"/>
        <v>107</v>
      </c>
      <c r="B111" s="243" t="s">
        <v>777</v>
      </c>
      <c r="C111" s="243" t="s">
        <v>316</v>
      </c>
      <c r="D111" s="243" t="s">
        <v>316</v>
      </c>
      <c r="E111" s="252"/>
      <c r="F111" s="243" t="s">
        <v>886</v>
      </c>
      <c r="G111" s="245"/>
      <c r="H111" s="85">
        <v>138</v>
      </c>
      <c r="I111" s="97">
        <v>425000</v>
      </c>
      <c r="J111" s="97">
        <v>425000</v>
      </c>
      <c r="K111" s="87" t="s">
        <v>37</v>
      </c>
      <c r="L111" s="88" t="s">
        <v>35</v>
      </c>
      <c r="M111" s="89" t="s">
        <v>738</v>
      </c>
      <c r="N111" s="243" t="s">
        <v>741</v>
      </c>
      <c r="O111" s="243"/>
    </row>
    <row r="112" spans="1:15" ht="28.5" x14ac:dyDescent="0.2">
      <c r="A112" s="80">
        <f t="shared" si="1"/>
        <v>108</v>
      </c>
      <c r="B112" s="243" t="s">
        <v>777</v>
      </c>
      <c r="C112" s="243" t="s">
        <v>316</v>
      </c>
      <c r="D112" s="243" t="s">
        <v>316</v>
      </c>
      <c r="E112" s="252"/>
      <c r="F112" s="243" t="s">
        <v>887</v>
      </c>
      <c r="G112" s="245"/>
      <c r="H112" s="85">
        <v>4</v>
      </c>
      <c r="I112" s="97">
        <v>275000</v>
      </c>
      <c r="J112" s="97">
        <v>275000</v>
      </c>
      <c r="K112" s="87" t="s">
        <v>37</v>
      </c>
      <c r="L112" s="88" t="s">
        <v>35</v>
      </c>
      <c r="M112" s="89" t="s">
        <v>738</v>
      </c>
      <c r="N112" s="243" t="s">
        <v>741</v>
      </c>
      <c r="O112" s="243"/>
    </row>
    <row r="113" spans="1:15" ht="28.5" x14ac:dyDescent="0.2">
      <c r="A113" s="80">
        <f t="shared" si="1"/>
        <v>109</v>
      </c>
      <c r="B113" s="243" t="s">
        <v>777</v>
      </c>
      <c r="C113" s="243" t="s">
        <v>316</v>
      </c>
      <c r="D113" s="243" t="s">
        <v>316</v>
      </c>
      <c r="E113" s="252"/>
      <c r="F113" s="243" t="s">
        <v>888</v>
      </c>
      <c r="G113" s="245"/>
      <c r="H113" s="85">
        <v>12</v>
      </c>
      <c r="I113" s="97">
        <v>40000</v>
      </c>
      <c r="J113" s="97">
        <v>40000</v>
      </c>
      <c r="K113" s="87" t="s">
        <v>37</v>
      </c>
      <c r="L113" s="88" t="s">
        <v>35</v>
      </c>
      <c r="M113" s="89" t="s">
        <v>738</v>
      </c>
      <c r="N113" s="243" t="s">
        <v>741</v>
      </c>
      <c r="O113" s="243"/>
    </row>
    <row r="114" spans="1:15" ht="28.5" x14ac:dyDescent="0.2">
      <c r="A114" s="80">
        <f t="shared" si="1"/>
        <v>110</v>
      </c>
      <c r="B114" s="243" t="s">
        <v>777</v>
      </c>
      <c r="C114" s="243" t="s">
        <v>316</v>
      </c>
      <c r="D114" s="243" t="s">
        <v>316</v>
      </c>
      <c r="E114" s="252"/>
      <c r="F114" s="243" t="s">
        <v>889</v>
      </c>
      <c r="G114" s="245"/>
      <c r="H114" s="85">
        <v>53</v>
      </c>
      <c r="I114" s="97">
        <v>2000000</v>
      </c>
      <c r="J114" s="97">
        <v>2000000</v>
      </c>
      <c r="K114" s="87" t="s">
        <v>37</v>
      </c>
      <c r="L114" s="88" t="s">
        <v>35</v>
      </c>
      <c r="M114" s="89" t="s">
        <v>738</v>
      </c>
      <c r="N114" s="243" t="s">
        <v>741</v>
      </c>
      <c r="O114" s="243"/>
    </row>
    <row r="115" spans="1:15" ht="28.5" x14ac:dyDescent="0.2">
      <c r="A115" s="80">
        <f t="shared" si="1"/>
        <v>111</v>
      </c>
      <c r="B115" s="243" t="s">
        <v>777</v>
      </c>
      <c r="C115" s="243" t="s">
        <v>316</v>
      </c>
      <c r="D115" s="243" t="s">
        <v>316</v>
      </c>
      <c r="E115" s="252"/>
      <c r="F115" s="243" t="s">
        <v>890</v>
      </c>
      <c r="G115" s="245"/>
      <c r="H115" s="85">
        <v>50</v>
      </c>
      <c r="I115" s="97">
        <v>15275000</v>
      </c>
      <c r="J115" s="97">
        <v>15275000</v>
      </c>
      <c r="K115" s="87" t="s">
        <v>37</v>
      </c>
      <c r="L115" s="88" t="s">
        <v>35</v>
      </c>
      <c r="M115" s="89" t="s">
        <v>738</v>
      </c>
      <c r="N115" s="243" t="s">
        <v>741</v>
      </c>
      <c r="O115" s="243"/>
    </row>
    <row r="116" spans="1:15" ht="28.5" x14ac:dyDescent="0.2">
      <c r="A116" s="80">
        <f t="shared" si="1"/>
        <v>112</v>
      </c>
      <c r="B116" s="243" t="s">
        <v>777</v>
      </c>
      <c r="C116" s="243" t="s">
        <v>316</v>
      </c>
      <c r="D116" s="243" t="s">
        <v>316</v>
      </c>
      <c r="E116" s="252"/>
      <c r="F116" s="243" t="s">
        <v>891</v>
      </c>
      <c r="G116" s="245"/>
      <c r="H116" s="85">
        <v>500</v>
      </c>
      <c r="I116" s="97">
        <v>3170000</v>
      </c>
      <c r="J116" s="97">
        <v>3170000</v>
      </c>
      <c r="K116" s="87" t="s">
        <v>37</v>
      </c>
      <c r="L116" s="88" t="s">
        <v>35</v>
      </c>
      <c r="M116" s="89" t="s">
        <v>738</v>
      </c>
      <c r="N116" s="243" t="s">
        <v>741</v>
      </c>
      <c r="O116" s="243"/>
    </row>
    <row r="117" spans="1:15" ht="28.5" x14ac:dyDescent="0.2">
      <c r="A117" s="80">
        <f t="shared" si="1"/>
        <v>113</v>
      </c>
      <c r="B117" s="243" t="s">
        <v>777</v>
      </c>
      <c r="C117" s="243" t="s">
        <v>316</v>
      </c>
      <c r="D117" s="243" t="s">
        <v>316</v>
      </c>
      <c r="E117" s="252"/>
      <c r="F117" s="243" t="s">
        <v>892</v>
      </c>
      <c r="G117" s="245"/>
      <c r="H117" s="85">
        <v>228</v>
      </c>
      <c r="I117" s="97">
        <v>5295000</v>
      </c>
      <c r="J117" s="97">
        <v>5295000</v>
      </c>
      <c r="K117" s="87" t="s">
        <v>37</v>
      </c>
      <c r="L117" s="88" t="s">
        <v>35</v>
      </c>
      <c r="M117" s="89" t="s">
        <v>738</v>
      </c>
      <c r="N117" s="243" t="s">
        <v>741</v>
      </c>
      <c r="O117" s="243"/>
    </row>
    <row r="118" spans="1:15" ht="28.5" x14ac:dyDescent="0.2">
      <c r="A118" s="80">
        <f t="shared" si="1"/>
        <v>114</v>
      </c>
      <c r="B118" s="243" t="s">
        <v>777</v>
      </c>
      <c r="C118" s="243" t="s">
        <v>316</v>
      </c>
      <c r="D118" s="243" t="s">
        <v>316</v>
      </c>
      <c r="E118" s="252"/>
      <c r="F118" s="243" t="s">
        <v>893</v>
      </c>
      <c r="G118" s="245"/>
      <c r="H118" s="85">
        <v>25</v>
      </c>
      <c r="I118" s="97">
        <v>85000</v>
      </c>
      <c r="J118" s="97">
        <v>85000</v>
      </c>
      <c r="K118" s="87" t="s">
        <v>37</v>
      </c>
      <c r="L118" s="88" t="s">
        <v>35</v>
      </c>
      <c r="M118" s="89" t="s">
        <v>738</v>
      </c>
      <c r="N118" s="243" t="s">
        <v>741</v>
      </c>
      <c r="O118" s="243"/>
    </row>
    <row r="119" spans="1:15" ht="28.5" x14ac:dyDescent="0.2">
      <c r="A119" s="80">
        <f t="shared" si="1"/>
        <v>115</v>
      </c>
      <c r="B119" s="243" t="s">
        <v>777</v>
      </c>
      <c r="C119" s="243" t="s">
        <v>316</v>
      </c>
      <c r="D119" s="243" t="s">
        <v>316</v>
      </c>
      <c r="E119" s="252"/>
      <c r="F119" s="243" t="s">
        <v>894</v>
      </c>
      <c r="G119" s="245"/>
      <c r="H119" s="85">
        <v>48</v>
      </c>
      <c r="I119" s="97">
        <v>310000</v>
      </c>
      <c r="J119" s="97">
        <v>310000</v>
      </c>
      <c r="K119" s="87" t="s">
        <v>37</v>
      </c>
      <c r="L119" s="88" t="s">
        <v>35</v>
      </c>
      <c r="M119" s="89" t="s">
        <v>738</v>
      </c>
      <c r="N119" s="243" t="s">
        <v>741</v>
      </c>
      <c r="O119" s="243"/>
    </row>
    <row r="120" spans="1:15" ht="28.5" x14ac:dyDescent="0.2">
      <c r="A120" s="80">
        <f t="shared" si="1"/>
        <v>116</v>
      </c>
      <c r="B120" s="243" t="s">
        <v>777</v>
      </c>
      <c r="C120" s="243" t="s">
        <v>316</v>
      </c>
      <c r="D120" s="243" t="s">
        <v>316</v>
      </c>
      <c r="E120" s="252"/>
      <c r="F120" s="243" t="s">
        <v>895</v>
      </c>
      <c r="G120" s="245"/>
      <c r="H120" s="85">
        <v>65</v>
      </c>
      <c r="I120" s="97">
        <v>65000</v>
      </c>
      <c r="J120" s="97">
        <v>65000</v>
      </c>
      <c r="K120" s="87" t="s">
        <v>37</v>
      </c>
      <c r="L120" s="88" t="s">
        <v>35</v>
      </c>
      <c r="M120" s="89" t="s">
        <v>738</v>
      </c>
      <c r="N120" s="243" t="s">
        <v>741</v>
      </c>
      <c r="O120" s="243"/>
    </row>
    <row r="121" spans="1:15" ht="28.5" x14ac:dyDescent="0.2">
      <c r="A121" s="80">
        <f t="shared" si="1"/>
        <v>117</v>
      </c>
      <c r="B121" s="243" t="s">
        <v>777</v>
      </c>
      <c r="C121" s="243" t="s">
        <v>316</v>
      </c>
      <c r="D121" s="243" t="s">
        <v>316</v>
      </c>
      <c r="E121" s="252"/>
      <c r="F121" s="243" t="s">
        <v>896</v>
      </c>
      <c r="G121" s="245"/>
      <c r="H121" s="85">
        <v>45</v>
      </c>
      <c r="I121" s="97">
        <v>140000</v>
      </c>
      <c r="J121" s="97">
        <v>140000</v>
      </c>
      <c r="K121" s="87" t="s">
        <v>37</v>
      </c>
      <c r="L121" s="88" t="s">
        <v>35</v>
      </c>
      <c r="M121" s="89" t="s">
        <v>738</v>
      </c>
      <c r="N121" s="243" t="s">
        <v>741</v>
      </c>
      <c r="O121" s="243"/>
    </row>
    <row r="122" spans="1:15" ht="28.5" x14ac:dyDescent="0.2">
      <c r="A122" s="80">
        <f t="shared" si="1"/>
        <v>118</v>
      </c>
      <c r="B122" s="243" t="s">
        <v>777</v>
      </c>
      <c r="C122" s="243" t="s">
        <v>316</v>
      </c>
      <c r="D122" s="243" t="s">
        <v>316</v>
      </c>
      <c r="E122" s="252"/>
      <c r="F122" s="243" t="s">
        <v>897</v>
      </c>
      <c r="G122" s="245"/>
      <c r="H122" s="85">
        <v>45</v>
      </c>
      <c r="I122" s="97">
        <v>1495000</v>
      </c>
      <c r="J122" s="97">
        <v>1495000</v>
      </c>
      <c r="K122" s="87" t="s">
        <v>37</v>
      </c>
      <c r="L122" s="88" t="s">
        <v>35</v>
      </c>
      <c r="M122" s="89" t="s">
        <v>738</v>
      </c>
      <c r="N122" s="243" t="s">
        <v>741</v>
      </c>
      <c r="O122" s="243"/>
    </row>
    <row r="123" spans="1:15" ht="28.5" x14ac:dyDescent="0.2">
      <c r="A123" s="80">
        <f t="shared" si="1"/>
        <v>119</v>
      </c>
      <c r="B123" s="243" t="s">
        <v>777</v>
      </c>
      <c r="C123" s="243" t="s">
        <v>316</v>
      </c>
      <c r="D123" s="243" t="s">
        <v>316</v>
      </c>
      <c r="E123" s="252"/>
      <c r="F123" s="243" t="s">
        <v>898</v>
      </c>
      <c r="G123" s="245"/>
      <c r="H123" s="85">
        <v>5</v>
      </c>
      <c r="I123" s="97">
        <v>3165000</v>
      </c>
      <c r="J123" s="97">
        <v>3165000</v>
      </c>
      <c r="K123" s="87" t="s">
        <v>37</v>
      </c>
      <c r="L123" s="88" t="s">
        <v>35</v>
      </c>
      <c r="M123" s="89" t="s">
        <v>738</v>
      </c>
      <c r="N123" s="243" t="s">
        <v>741</v>
      </c>
      <c r="O123" s="243"/>
    </row>
    <row r="124" spans="1:15" ht="28.5" x14ac:dyDescent="0.2">
      <c r="A124" s="80">
        <f t="shared" si="1"/>
        <v>120</v>
      </c>
      <c r="B124" s="243" t="s">
        <v>777</v>
      </c>
      <c r="C124" s="243" t="s">
        <v>316</v>
      </c>
      <c r="D124" s="243" t="s">
        <v>316</v>
      </c>
      <c r="E124" s="252"/>
      <c r="F124" s="243" t="s">
        <v>899</v>
      </c>
      <c r="G124" s="245"/>
      <c r="H124" s="85">
        <v>278</v>
      </c>
      <c r="I124" s="97">
        <v>720000</v>
      </c>
      <c r="J124" s="97">
        <v>720000</v>
      </c>
      <c r="K124" s="87" t="s">
        <v>37</v>
      </c>
      <c r="L124" s="88" t="s">
        <v>35</v>
      </c>
      <c r="M124" s="89" t="s">
        <v>738</v>
      </c>
      <c r="N124" s="243" t="s">
        <v>741</v>
      </c>
      <c r="O124" s="243"/>
    </row>
    <row r="125" spans="1:15" ht="28.5" x14ac:dyDescent="0.2">
      <c r="A125" s="80">
        <f t="shared" si="1"/>
        <v>121</v>
      </c>
      <c r="B125" s="243" t="s">
        <v>777</v>
      </c>
      <c r="C125" s="243" t="s">
        <v>316</v>
      </c>
      <c r="D125" s="243" t="s">
        <v>316</v>
      </c>
      <c r="E125" s="252"/>
      <c r="F125" s="243" t="s">
        <v>900</v>
      </c>
      <c r="G125" s="245"/>
      <c r="H125" s="85">
        <v>34</v>
      </c>
      <c r="I125" s="97">
        <v>2110000</v>
      </c>
      <c r="J125" s="97">
        <v>2110000</v>
      </c>
      <c r="K125" s="87" t="s">
        <v>37</v>
      </c>
      <c r="L125" s="88" t="s">
        <v>35</v>
      </c>
      <c r="M125" s="89" t="s">
        <v>738</v>
      </c>
      <c r="N125" s="243" t="s">
        <v>741</v>
      </c>
      <c r="O125" s="243"/>
    </row>
    <row r="126" spans="1:15" ht="28.5" x14ac:dyDescent="0.2">
      <c r="A126" s="80">
        <f t="shared" si="1"/>
        <v>122</v>
      </c>
      <c r="B126" s="243" t="s">
        <v>777</v>
      </c>
      <c r="C126" s="243" t="s">
        <v>316</v>
      </c>
      <c r="D126" s="243" t="s">
        <v>316</v>
      </c>
      <c r="E126" s="252"/>
      <c r="F126" s="243" t="s">
        <v>901</v>
      </c>
      <c r="G126" s="245"/>
      <c r="H126" s="85">
        <v>102</v>
      </c>
      <c r="I126" s="97">
        <v>205000</v>
      </c>
      <c r="J126" s="97">
        <v>205000</v>
      </c>
      <c r="K126" s="87" t="s">
        <v>37</v>
      </c>
      <c r="L126" s="88" t="s">
        <v>35</v>
      </c>
      <c r="M126" s="89" t="s">
        <v>738</v>
      </c>
      <c r="N126" s="243" t="s">
        <v>741</v>
      </c>
      <c r="O126" s="243"/>
    </row>
    <row r="127" spans="1:15" ht="28.5" x14ac:dyDescent="0.2">
      <c r="A127" s="80">
        <f t="shared" si="1"/>
        <v>123</v>
      </c>
      <c r="B127" s="243" t="s">
        <v>777</v>
      </c>
      <c r="C127" s="243" t="s">
        <v>316</v>
      </c>
      <c r="D127" s="243" t="s">
        <v>316</v>
      </c>
      <c r="E127" s="252"/>
      <c r="F127" s="243" t="s">
        <v>902</v>
      </c>
      <c r="G127" s="245"/>
      <c r="H127" s="85">
        <v>5</v>
      </c>
      <c r="I127" s="97">
        <v>15000</v>
      </c>
      <c r="J127" s="97">
        <v>15000</v>
      </c>
      <c r="K127" s="87" t="s">
        <v>37</v>
      </c>
      <c r="L127" s="88" t="s">
        <v>35</v>
      </c>
      <c r="M127" s="89" t="s">
        <v>738</v>
      </c>
      <c r="N127" s="243" t="s">
        <v>741</v>
      </c>
      <c r="O127" s="243"/>
    </row>
    <row r="128" spans="1:15" ht="28.5" x14ac:dyDescent="0.2">
      <c r="A128" s="80">
        <f t="shared" si="1"/>
        <v>124</v>
      </c>
      <c r="B128" s="243" t="s">
        <v>777</v>
      </c>
      <c r="C128" s="243" t="s">
        <v>316</v>
      </c>
      <c r="D128" s="243" t="s">
        <v>316</v>
      </c>
      <c r="E128" s="252"/>
      <c r="F128" s="243" t="s">
        <v>903</v>
      </c>
      <c r="G128" s="246"/>
      <c r="H128" s="85">
        <v>4</v>
      </c>
      <c r="I128" s="97">
        <v>60000</v>
      </c>
      <c r="J128" s="97">
        <v>60000</v>
      </c>
      <c r="K128" s="87" t="s">
        <v>37</v>
      </c>
      <c r="L128" s="88" t="s">
        <v>35</v>
      </c>
      <c r="M128" s="89" t="s">
        <v>738</v>
      </c>
      <c r="N128" s="243" t="s">
        <v>741</v>
      </c>
      <c r="O128" s="243"/>
    </row>
    <row r="129" spans="1:15" ht="28.5" x14ac:dyDescent="0.2">
      <c r="A129" s="80">
        <f t="shared" si="1"/>
        <v>125</v>
      </c>
      <c r="B129" s="243" t="s">
        <v>777</v>
      </c>
      <c r="C129" s="243" t="s">
        <v>316</v>
      </c>
      <c r="D129" s="243" t="s">
        <v>316</v>
      </c>
      <c r="E129" s="252"/>
      <c r="F129" s="99" t="s">
        <v>904</v>
      </c>
      <c r="G129" s="244" t="s">
        <v>905</v>
      </c>
      <c r="H129" s="85">
        <v>5</v>
      </c>
      <c r="I129" s="97">
        <v>1465000</v>
      </c>
      <c r="J129" s="97">
        <v>1465000</v>
      </c>
      <c r="K129" s="87" t="s">
        <v>37</v>
      </c>
      <c r="L129" s="88" t="s">
        <v>35</v>
      </c>
      <c r="M129" s="89" t="s">
        <v>738</v>
      </c>
      <c r="N129" s="243" t="s">
        <v>741</v>
      </c>
      <c r="O129" s="243"/>
    </row>
    <row r="130" spans="1:15" ht="28.5" x14ac:dyDescent="0.2">
      <c r="A130" s="80">
        <f t="shared" si="1"/>
        <v>126</v>
      </c>
      <c r="B130" s="243" t="s">
        <v>777</v>
      </c>
      <c r="C130" s="243" t="s">
        <v>316</v>
      </c>
      <c r="D130" s="243" t="s">
        <v>316</v>
      </c>
      <c r="E130" s="252"/>
      <c r="F130" s="99" t="s">
        <v>906</v>
      </c>
      <c r="G130" s="245"/>
      <c r="H130" s="85">
        <v>15</v>
      </c>
      <c r="I130" s="97">
        <v>6510000</v>
      </c>
      <c r="J130" s="97">
        <v>6510000</v>
      </c>
      <c r="K130" s="87" t="s">
        <v>37</v>
      </c>
      <c r="L130" s="88" t="s">
        <v>35</v>
      </c>
      <c r="M130" s="89" t="s">
        <v>738</v>
      </c>
      <c r="N130" s="243" t="s">
        <v>741</v>
      </c>
      <c r="O130" s="243"/>
    </row>
    <row r="131" spans="1:15" ht="28.5" x14ac:dyDescent="0.2">
      <c r="A131" s="80">
        <f t="shared" si="1"/>
        <v>127</v>
      </c>
      <c r="B131" s="243" t="s">
        <v>777</v>
      </c>
      <c r="C131" s="243" t="s">
        <v>316</v>
      </c>
      <c r="D131" s="243" t="s">
        <v>316</v>
      </c>
      <c r="E131" s="252"/>
      <c r="F131" s="99" t="s">
        <v>907</v>
      </c>
      <c r="G131" s="245"/>
      <c r="H131" s="85">
        <v>10</v>
      </c>
      <c r="I131" s="97">
        <v>3070000</v>
      </c>
      <c r="J131" s="97">
        <v>3070000</v>
      </c>
      <c r="K131" s="87" t="s">
        <v>37</v>
      </c>
      <c r="L131" s="88" t="s">
        <v>35</v>
      </c>
      <c r="M131" s="89" t="s">
        <v>738</v>
      </c>
      <c r="N131" s="243" t="s">
        <v>741</v>
      </c>
      <c r="O131" s="243"/>
    </row>
    <row r="132" spans="1:15" ht="28.5" x14ac:dyDescent="0.2">
      <c r="A132" s="80">
        <f t="shared" si="1"/>
        <v>128</v>
      </c>
      <c r="B132" s="243" t="s">
        <v>777</v>
      </c>
      <c r="C132" s="243" t="s">
        <v>316</v>
      </c>
      <c r="D132" s="243" t="s">
        <v>316</v>
      </c>
      <c r="E132" s="252"/>
      <c r="F132" s="99" t="s">
        <v>908</v>
      </c>
      <c r="G132" s="245"/>
      <c r="H132" s="85">
        <v>50</v>
      </c>
      <c r="I132" s="97">
        <v>4440000</v>
      </c>
      <c r="J132" s="97">
        <v>4440000</v>
      </c>
      <c r="K132" s="87" t="s">
        <v>37</v>
      </c>
      <c r="L132" s="88" t="s">
        <v>35</v>
      </c>
      <c r="M132" s="89" t="s">
        <v>738</v>
      </c>
      <c r="N132" s="243" t="s">
        <v>741</v>
      </c>
      <c r="O132" s="243"/>
    </row>
    <row r="133" spans="1:15" ht="28.5" x14ac:dyDescent="0.2">
      <c r="A133" s="80">
        <f t="shared" si="1"/>
        <v>129</v>
      </c>
      <c r="B133" s="243" t="s">
        <v>777</v>
      </c>
      <c r="C133" s="243" t="s">
        <v>316</v>
      </c>
      <c r="D133" s="243" t="s">
        <v>316</v>
      </c>
      <c r="E133" s="252"/>
      <c r="F133" s="99" t="s">
        <v>909</v>
      </c>
      <c r="G133" s="245"/>
      <c r="H133" s="85">
        <v>3</v>
      </c>
      <c r="I133" s="97">
        <v>1190000</v>
      </c>
      <c r="J133" s="97">
        <v>1190000</v>
      </c>
      <c r="K133" s="87" t="s">
        <v>37</v>
      </c>
      <c r="L133" s="88" t="s">
        <v>35</v>
      </c>
      <c r="M133" s="89" t="s">
        <v>738</v>
      </c>
      <c r="N133" s="243" t="s">
        <v>741</v>
      </c>
      <c r="O133" s="243"/>
    </row>
    <row r="134" spans="1:15" ht="28.5" x14ac:dyDescent="0.2">
      <c r="A134" s="80">
        <f t="shared" si="1"/>
        <v>130</v>
      </c>
      <c r="B134" s="243" t="s">
        <v>777</v>
      </c>
      <c r="C134" s="243" t="s">
        <v>316</v>
      </c>
      <c r="D134" s="243" t="s">
        <v>316</v>
      </c>
      <c r="E134" s="252"/>
      <c r="F134" s="99" t="s">
        <v>910</v>
      </c>
      <c r="G134" s="245"/>
      <c r="H134" s="85">
        <v>125</v>
      </c>
      <c r="I134" s="97">
        <v>45100000</v>
      </c>
      <c r="J134" s="97">
        <v>45100000</v>
      </c>
      <c r="K134" s="87" t="s">
        <v>37</v>
      </c>
      <c r="L134" s="88" t="s">
        <v>35</v>
      </c>
      <c r="M134" s="89" t="s">
        <v>738</v>
      </c>
      <c r="N134" s="243" t="s">
        <v>741</v>
      </c>
      <c r="O134" s="243"/>
    </row>
    <row r="135" spans="1:15" ht="28.5" x14ac:dyDescent="0.2">
      <c r="A135" s="80">
        <f t="shared" ref="A135:A198" si="2">+A134+1</f>
        <v>131</v>
      </c>
      <c r="B135" s="243" t="s">
        <v>777</v>
      </c>
      <c r="C135" s="243" t="s">
        <v>316</v>
      </c>
      <c r="D135" s="243" t="s">
        <v>316</v>
      </c>
      <c r="E135" s="252"/>
      <c r="F135" s="99" t="s">
        <v>911</v>
      </c>
      <c r="G135" s="245"/>
      <c r="H135" s="85">
        <v>10</v>
      </c>
      <c r="I135" s="97">
        <v>2130000</v>
      </c>
      <c r="J135" s="97">
        <v>2130000</v>
      </c>
      <c r="K135" s="87" t="s">
        <v>37</v>
      </c>
      <c r="L135" s="88" t="s">
        <v>35</v>
      </c>
      <c r="M135" s="89" t="s">
        <v>738</v>
      </c>
      <c r="N135" s="243" t="s">
        <v>741</v>
      </c>
      <c r="O135" s="243"/>
    </row>
    <row r="136" spans="1:15" ht="28.5" x14ac:dyDescent="0.2">
      <c r="A136" s="80">
        <f t="shared" si="2"/>
        <v>132</v>
      </c>
      <c r="B136" s="243" t="s">
        <v>777</v>
      </c>
      <c r="C136" s="243" t="s">
        <v>316</v>
      </c>
      <c r="D136" s="243" t="s">
        <v>316</v>
      </c>
      <c r="E136" s="252"/>
      <c r="F136" s="99" t="s">
        <v>912</v>
      </c>
      <c r="G136" s="245"/>
      <c r="H136" s="85">
        <v>150</v>
      </c>
      <c r="I136" s="97">
        <v>11300000</v>
      </c>
      <c r="J136" s="97">
        <v>11300000</v>
      </c>
      <c r="K136" s="87" t="s">
        <v>37</v>
      </c>
      <c r="L136" s="88" t="s">
        <v>35</v>
      </c>
      <c r="M136" s="89" t="s">
        <v>738</v>
      </c>
      <c r="N136" s="243" t="s">
        <v>741</v>
      </c>
      <c r="O136" s="243"/>
    </row>
    <row r="137" spans="1:15" ht="28.5" x14ac:dyDescent="0.2">
      <c r="A137" s="80">
        <f t="shared" si="2"/>
        <v>133</v>
      </c>
      <c r="B137" s="243" t="s">
        <v>777</v>
      </c>
      <c r="C137" s="243" t="s">
        <v>316</v>
      </c>
      <c r="D137" s="243" t="s">
        <v>316</v>
      </c>
      <c r="E137" s="252"/>
      <c r="F137" s="99" t="s">
        <v>913</v>
      </c>
      <c r="G137" s="245"/>
      <c r="H137" s="85">
        <v>14</v>
      </c>
      <c r="I137" s="97">
        <v>2620000</v>
      </c>
      <c r="J137" s="97">
        <v>2620000</v>
      </c>
      <c r="K137" s="87" t="s">
        <v>37</v>
      </c>
      <c r="L137" s="88" t="s">
        <v>35</v>
      </c>
      <c r="M137" s="89" t="s">
        <v>738</v>
      </c>
      <c r="N137" s="243" t="s">
        <v>741</v>
      </c>
      <c r="O137" s="243"/>
    </row>
    <row r="138" spans="1:15" ht="28.5" x14ac:dyDescent="0.2">
      <c r="A138" s="80">
        <f t="shared" si="2"/>
        <v>134</v>
      </c>
      <c r="B138" s="243" t="s">
        <v>777</v>
      </c>
      <c r="C138" s="243" t="s">
        <v>316</v>
      </c>
      <c r="D138" s="243" t="s">
        <v>316</v>
      </c>
      <c r="E138" s="252"/>
      <c r="F138" s="99" t="s">
        <v>914</v>
      </c>
      <c r="G138" s="246"/>
      <c r="H138" s="85">
        <v>4</v>
      </c>
      <c r="I138" s="97">
        <v>1215000</v>
      </c>
      <c r="J138" s="97">
        <v>1215000</v>
      </c>
      <c r="K138" s="87" t="s">
        <v>37</v>
      </c>
      <c r="L138" s="88" t="s">
        <v>35</v>
      </c>
      <c r="M138" s="89" t="s">
        <v>738</v>
      </c>
      <c r="N138" s="243" t="s">
        <v>741</v>
      </c>
      <c r="O138" s="243"/>
    </row>
    <row r="139" spans="1:15" ht="54" customHeight="1" x14ac:dyDescent="0.2">
      <c r="A139" s="80">
        <f t="shared" si="2"/>
        <v>135</v>
      </c>
      <c r="B139" s="243" t="s">
        <v>777</v>
      </c>
      <c r="C139" s="243" t="s">
        <v>316</v>
      </c>
      <c r="D139" s="243" t="s">
        <v>316</v>
      </c>
      <c r="E139" s="252"/>
      <c r="F139" s="99" t="s">
        <v>915</v>
      </c>
      <c r="G139" s="242" t="s">
        <v>905</v>
      </c>
      <c r="H139" s="96" t="s">
        <v>916</v>
      </c>
      <c r="I139" s="97">
        <v>132865000</v>
      </c>
      <c r="J139" s="97">
        <v>132865000</v>
      </c>
      <c r="K139" s="87" t="s">
        <v>37</v>
      </c>
      <c r="L139" s="88" t="s">
        <v>35</v>
      </c>
      <c r="M139" s="89" t="s">
        <v>738</v>
      </c>
      <c r="N139" s="243" t="s">
        <v>741</v>
      </c>
      <c r="O139" s="243" t="s">
        <v>1538</v>
      </c>
    </row>
    <row r="140" spans="1:15" ht="54" customHeight="1" x14ac:dyDescent="0.2">
      <c r="A140" s="80">
        <f t="shared" si="2"/>
        <v>136</v>
      </c>
      <c r="B140" s="243" t="s">
        <v>777</v>
      </c>
      <c r="C140" s="243" t="s">
        <v>316</v>
      </c>
      <c r="D140" s="243" t="s">
        <v>316</v>
      </c>
      <c r="E140" s="252"/>
      <c r="F140" s="114" t="s">
        <v>917</v>
      </c>
      <c r="G140" s="254" t="s">
        <v>918</v>
      </c>
      <c r="H140" s="115">
        <v>4</v>
      </c>
      <c r="I140" s="97">
        <v>40000</v>
      </c>
      <c r="J140" s="97">
        <v>40000</v>
      </c>
      <c r="K140" s="87" t="s">
        <v>37</v>
      </c>
      <c r="L140" s="88" t="s">
        <v>35</v>
      </c>
      <c r="M140" s="89" t="s">
        <v>738</v>
      </c>
      <c r="N140" s="243" t="s">
        <v>741</v>
      </c>
      <c r="O140" s="243"/>
    </row>
    <row r="141" spans="1:15" ht="54" customHeight="1" x14ac:dyDescent="0.2">
      <c r="A141" s="80">
        <f t="shared" si="2"/>
        <v>137</v>
      </c>
      <c r="B141" s="243" t="s">
        <v>777</v>
      </c>
      <c r="C141" s="243" t="s">
        <v>316</v>
      </c>
      <c r="D141" s="243" t="s">
        <v>316</v>
      </c>
      <c r="E141" s="252"/>
      <c r="F141" s="114" t="s">
        <v>919</v>
      </c>
      <c r="G141" s="255"/>
      <c r="H141" s="115">
        <v>60</v>
      </c>
      <c r="I141" s="97">
        <v>100000</v>
      </c>
      <c r="J141" s="97">
        <v>100000</v>
      </c>
      <c r="K141" s="87" t="s">
        <v>37</v>
      </c>
      <c r="L141" s="88" t="s">
        <v>35</v>
      </c>
      <c r="M141" s="89" t="s">
        <v>738</v>
      </c>
      <c r="N141" s="243" t="s">
        <v>741</v>
      </c>
      <c r="O141" s="243"/>
    </row>
    <row r="142" spans="1:15" ht="54" customHeight="1" x14ac:dyDescent="0.2">
      <c r="A142" s="80">
        <f t="shared" si="2"/>
        <v>138</v>
      </c>
      <c r="B142" s="243" t="s">
        <v>777</v>
      </c>
      <c r="C142" s="243" t="s">
        <v>316</v>
      </c>
      <c r="D142" s="243" t="s">
        <v>316</v>
      </c>
      <c r="E142" s="252"/>
      <c r="F142" s="114" t="s">
        <v>920</v>
      </c>
      <c r="G142" s="255"/>
      <c r="H142" s="115">
        <v>20</v>
      </c>
      <c r="I142" s="97">
        <v>35000</v>
      </c>
      <c r="J142" s="97">
        <v>35000</v>
      </c>
      <c r="K142" s="87" t="s">
        <v>37</v>
      </c>
      <c r="L142" s="88" t="s">
        <v>35</v>
      </c>
      <c r="M142" s="89" t="s">
        <v>738</v>
      </c>
      <c r="N142" s="243" t="s">
        <v>741</v>
      </c>
      <c r="O142" s="243"/>
    </row>
    <row r="143" spans="1:15" ht="54" customHeight="1" x14ac:dyDescent="0.2">
      <c r="A143" s="80">
        <f t="shared" si="2"/>
        <v>139</v>
      </c>
      <c r="B143" s="243" t="s">
        <v>777</v>
      </c>
      <c r="C143" s="243" t="s">
        <v>316</v>
      </c>
      <c r="D143" s="243" t="s">
        <v>316</v>
      </c>
      <c r="E143" s="252"/>
      <c r="F143" s="114" t="s">
        <v>921</v>
      </c>
      <c r="G143" s="255"/>
      <c r="H143" s="115">
        <v>14</v>
      </c>
      <c r="I143" s="97">
        <v>305000</v>
      </c>
      <c r="J143" s="97">
        <v>305000</v>
      </c>
      <c r="K143" s="87" t="s">
        <v>37</v>
      </c>
      <c r="L143" s="88" t="s">
        <v>35</v>
      </c>
      <c r="M143" s="89" t="s">
        <v>738</v>
      </c>
      <c r="N143" s="243" t="s">
        <v>741</v>
      </c>
      <c r="O143" s="243"/>
    </row>
    <row r="144" spans="1:15" ht="54" customHeight="1" x14ac:dyDescent="0.2">
      <c r="A144" s="80">
        <f t="shared" si="2"/>
        <v>140</v>
      </c>
      <c r="B144" s="243" t="s">
        <v>777</v>
      </c>
      <c r="C144" s="243" t="s">
        <v>316</v>
      </c>
      <c r="D144" s="243" t="s">
        <v>316</v>
      </c>
      <c r="E144" s="252"/>
      <c r="F144" s="114" t="s">
        <v>922</v>
      </c>
      <c r="G144" s="255"/>
      <c r="H144" s="115">
        <v>12</v>
      </c>
      <c r="I144" s="97">
        <v>130000</v>
      </c>
      <c r="J144" s="97">
        <v>130000</v>
      </c>
      <c r="K144" s="87" t="s">
        <v>37</v>
      </c>
      <c r="L144" s="88" t="s">
        <v>35</v>
      </c>
      <c r="M144" s="89" t="s">
        <v>738</v>
      </c>
      <c r="N144" s="243" t="s">
        <v>741</v>
      </c>
      <c r="O144" s="243"/>
    </row>
    <row r="145" spans="1:15" ht="54" customHeight="1" x14ac:dyDescent="0.2">
      <c r="A145" s="80">
        <f t="shared" si="2"/>
        <v>141</v>
      </c>
      <c r="B145" s="243" t="s">
        <v>777</v>
      </c>
      <c r="C145" s="243" t="s">
        <v>316</v>
      </c>
      <c r="D145" s="243" t="s">
        <v>316</v>
      </c>
      <c r="E145" s="252"/>
      <c r="F145" s="114" t="s">
        <v>923</v>
      </c>
      <c r="G145" s="255"/>
      <c r="H145" s="115">
        <v>120</v>
      </c>
      <c r="I145" s="97">
        <v>180000</v>
      </c>
      <c r="J145" s="97">
        <v>180000</v>
      </c>
      <c r="K145" s="87" t="s">
        <v>37</v>
      </c>
      <c r="L145" s="88" t="s">
        <v>35</v>
      </c>
      <c r="M145" s="89" t="s">
        <v>738</v>
      </c>
      <c r="N145" s="243" t="s">
        <v>741</v>
      </c>
      <c r="O145" s="243"/>
    </row>
    <row r="146" spans="1:15" ht="54" customHeight="1" x14ac:dyDescent="0.2">
      <c r="A146" s="80">
        <f t="shared" si="2"/>
        <v>142</v>
      </c>
      <c r="B146" s="243" t="s">
        <v>777</v>
      </c>
      <c r="C146" s="243" t="s">
        <v>316</v>
      </c>
      <c r="D146" s="243" t="s">
        <v>316</v>
      </c>
      <c r="E146" s="252"/>
      <c r="F146" s="116" t="s">
        <v>924</v>
      </c>
      <c r="G146" s="255"/>
      <c r="H146" s="117">
        <v>5</v>
      </c>
      <c r="I146" s="97">
        <v>20000</v>
      </c>
      <c r="J146" s="97">
        <v>20000</v>
      </c>
      <c r="K146" s="87" t="s">
        <v>37</v>
      </c>
      <c r="L146" s="88" t="s">
        <v>35</v>
      </c>
      <c r="M146" s="89" t="s">
        <v>738</v>
      </c>
      <c r="N146" s="243" t="s">
        <v>741</v>
      </c>
      <c r="O146" s="243"/>
    </row>
    <row r="147" spans="1:15" ht="54" customHeight="1" x14ac:dyDescent="0.2">
      <c r="A147" s="80">
        <f t="shared" si="2"/>
        <v>143</v>
      </c>
      <c r="B147" s="243" t="s">
        <v>777</v>
      </c>
      <c r="C147" s="243" t="s">
        <v>316</v>
      </c>
      <c r="D147" s="243" t="s">
        <v>316</v>
      </c>
      <c r="E147" s="252"/>
      <c r="F147" s="114" t="s">
        <v>925</v>
      </c>
      <c r="G147" s="255"/>
      <c r="H147" s="115">
        <v>8</v>
      </c>
      <c r="I147" s="97">
        <v>45000</v>
      </c>
      <c r="J147" s="97">
        <v>45000</v>
      </c>
      <c r="K147" s="87" t="s">
        <v>37</v>
      </c>
      <c r="L147" s="88" t="s">
        <v>35</v>
      </c>
      <c r="M147" s="89" t="s">
        <v>738</v>
      </c>
      <c r="N147" s="243" t="s">
        <v>741</v>
      </c>
      <c r="O147" s="243"/>
    </row>
    <row r="148" spans="1:15" ht="54" customHeight="1" x14ac:dyDescent="0.2">
      <c r="A148" s="80">
        <f t="shared" si="2"/>
        <v>144</v>
      </c>
      <c r="B148" s="243" t="s">
        <v>777</v>
      </c>
      <c r="C148" s="243" t="s">
        <v>316</v>
      </c>
      <c r="D148" s="243" t="s">
        <v>316</v>
      </c>
      <c r="E148" s="252"/>
      <c r="F148" s="118" t="s">
        <v>926</v>
      </c>
      <c r="G148" s="255"/>
      <c r="H148" s="119">
        <v>12</v>
      </c>
      <c r="I148" s="97">
        <v>25000</v>
      </c>
      <c r="J148" s="97">
        <v>25000</v>
      </c>
      <c r="K148" s="87" t="s">
        <v>37</v>
      </c>
      <c r="L148" s="88" t="s">
        <v>35</v>
      </c>
      <c r="M148" s="89" t="s">
        <v>738</v>
      </c>
      <c r="N148" s="243" t="s">
        <v>741</v>
      </c>
      <c r="O148" s="243"/>
    </row>
    <row r="149" spans="1:15" ht="54" customHeight="1" x14ac:dyDescent="0.2">
      <c r="A149" s="80">
        <f t="shared" si="2"/>
        <v>145</v>
      </c>
      <c r="B149" s="243" t="s">
        <v>777</v>
      </c>
      <c r="C149" s="243" t="s">
        <v>316</v>
      </c>
      <c r="D149" s="243" t="s">
        <v>316</v>
      </c>
      <c r="E149" s="252"/>
      <c r="F149" s="114" t="s">
        <v>927</v>
      </c>
      <c r="G149" s="255"/>
      <c r="H149" s="115">
        <v>2</v>
      </c>
      <c r="I149" s="97">
        <v>10000</v>
      </c>
      <c r="J149" s="97">
        <v>10000</v>
      </c>
      <c r="K149" s="87" t="s">
        <v>37</v>
      </c>
      <c r="L149" s="88" t="s">
        <v>35</v>
      </c>
      <c r="M149" s="89" t="s">
        <v>738</v>
      </c>
      <c r="N149" s="243" t="s">
        <v>741</v>
      </c>
      <c r="O149" s="243"/>
    </row>
    <row r="150" spans="1:15" ht="54" customHeight="1" x14ac:dyDescent="0.2">
      <c r="A150" s="80">
        <f t="shared" si="2"/>
        <v>146</v>
      </c>
      <c r="B150" s="243" t="s">
        <v>777</v>
      </c>
      <c r="C150" s="243" t="s">
        <v>316</v>
      </c>
      <c r="D150" s="243" t="s">
        <v>316</v>
      </c>
      <c r="E150" s="252"/>
      <c r="F150" s="114" t="s">
        <v>928</v>
      </c>
      <c r="G150" s="255"/>
      <c r="H150" s="115">
        <v>1</v>
      </c>
      <c r="I150" s="97">
        <v>5000</v>
      </c>
      <c r="J150" s="97">
        <v>5000</v>
      </c>
      <c r="K150" s="87" t="s">
        <v>37</v>
      </c>
      <c r="L150" s="88" t="s">
        <v>35</v>
      </c>
      <c r="M150" s="89" t="s">
        <v>738</v>
      </c>
      <c r="N150" s="243" t="s">
        <v>741</v>
      </c>
      <c r="O150" s="243"/>
    </row>
    <row r="151" spans="1:15" ht="54" customHeight="1" x14ac:dyDescent="0.2">
      <c r="A151" s="80">
        <f t="shared" si="2"/>
        <v>147</v>
      </c>
      <c r="B151" s="243" t="s">
        <v>777</v>
      </c>
      <c r="C151" s="243" t="s">
        <v>316</v>
      </c>
      <c r="D151" s="243" t="s">
        <v>316</v>
      </c>
      <c r="E151" s="252"/>
      <c r="F151" s="114" t="s">
        <v>929</v>
      </c>
      <c r="G151" s="255"/>
      <c r="H151" s="115">
        <v>120</v>
      </c>
      <c r="I151" s="97">
        <v>305000</v>
      </c>
      <c r="J151" s="97">
        <v>305000</v>
      </c>
      <c r="K151" s="87" t="s">
        <v>37</v>
      </c>
      <c r="L151" s="88" t="s">
        <v>35</v>
      </c>
      <c r="M151" s="89" t="s">
        <v>738</v>
      </c>
      <c r="N151" s="243" t="s">
        <v>741</v>
      </c>
      <c r="O151" s="243"/>
    </row>
    <row r="152" spans="1:15" ht="54" customHeight="1" x14ac:dyDescent="0.2">
      <c r="A152" s="80">
        <f t="shared" si="2"/>
        <v>148</v>
      </c>
      <c r="B152" s="243" t="s">
        <v>777</v>
      </c>
      <c r="C152" s="243" t="s">
        <v>316</v>
      </c>
      <c r="D152" s="243" t="s">
        <v>316</v>
      </c>
      <c r="E152" s="252"/>
      <c r="F152" s="114" t="s">
        <v>930</v>
      </c>
      <c r="G152" s="255"/>
      <c r="H152" s="115">
        <v>14</v>
      </c>
      <c r="I152" s="97">
        <v>895000</v>
      </c>
      <c r="J152" s="97">
        <v>895000</v>
      </c>
      <c r="K152" s="87" t="s">
        <v>37</v>
      </c>
      <c r="L152" s="88" t="s">
        <v>35</v>
      </c>
      <c r="M152" s="89" t="s">
        <v>738</v>
      </c>
      <c r="N152" s="243" t="s">
        <v>741</v>
      </c>
      <c r="O152" s="243"/>
    </row>
    <row r="153" spans="1:15" ht="54" customHeight="1" x14ac:dyDescent="0.2">
      <c r="A153" s="80">
        <f t="shared" si="2"/>
        <v>149</v>
      </c>
      <c r="B153" s="243" t="s">
        <v>777</v>
      </c>
      <c r="C153" s="243" t="s">
        <v>316</v>
      </c>
      <c r="D153" s="243" t="s">
        <v>316</v>
      </c>
      <c r="E153" s="252"/>
      <c r="F153" s="114" t="s">
        <v>931</v>
      </c>
      <c r="G153" s="255"/>
      <c r="H153" s="115">
        <v>90</v>
      </c>
      <c r="I153" s="97">
        <v>355000</v>
      </c>
      <c r="J153" s="97">
        <v>355000</v>
      </c>
      <c r="K153" s="87" t="s">
        <v>37</v>
      </c>
      <c r="L153" s="88" t="s">
        <v>35</v>
      </c>
      <c r="M153" s="89" t="s">
        <v>738</v>
      </c>
      <c r="N153" s="243" t="s">
        <v>741</v>
      </c>
      <c r="O153" s="243"/>
    </row>
    <row r="154" spans="1:15" ht="54" customHeight="1" x14ac:dyDescent="0.2">
      <c r="A154" s="80">
        <f t="shared" si="2"/>
        <v>150</v>
      </c>
      <c r="B154" s="243" t="s">
        <v>777</v>
      </c>
      <c r="C154" s="243" t="s">
        <v>316</v>
      </c>
      <c r="D154" s="243" t="s">
        <v>316</v>
      </c>
      <c r="E154" s="252"/>
      <c r="F154" s="114" t="s">
        <v>932</v>
      </c>
      <c r="G154" s="255"/>
      <c r="H154" s="115">
        <v>60</v>
      </c>
      <c r="I154" s="97">
        <v>280000</v>
      </c>
      <c r="J154" s="97">
        <v>280000</v>
      </c>
      <c r="K154" s="87" t="s">
        <v>37</v>
      </c>
      <c r="L154" s="88" t="s">
        <v>35</v>
      </c>
      <c r="M154" s="89" t="s">
        <v>738</v>
      </c>
      <c r="N154" s="243" t="s">
        <v>741</v>
      </c>
      <c r="O154" s="243"/>
    </row>
    <row r="155" spans="1:15" ht="54" customHeight="1" x14ac:dyDescent="0.2">
      <c r="A155" s="80">
        <f t="shared" si="2"/>
        <v>151</v>
      </c>
      <c r="B155" s="243" t="s">
        <v>777</v>
      </c>
      <c r="C155" s="243" t="s">
        <v>316</v>
      </c>
      <c r="D155" s="243" t="s">
        <v>316</v>
      </c>
      <c r="E155" s="252"/>
      <c r="F155" s="114" t="s">
        <v>933</v>
      </c>
      <c r="G155" s="255"/>
      <c r="H155" s="115">
        <v>10</v>
      </c>
      <c r="I155" s="97">
        <v>70000</v>
      </c>
      <c r="J155" s="97">
        <v>70000</v>
      </c>
      <c r="K155" s="87" t="s">
        <v>37</v>
      </c>
      <c r="L155" s="88" t="s">
        <v>35</v>
      </c>
      <c r="M155" s="89" t="s">
        <v>738</v>
      </c>
      <c r="N155" s="243" t="s">
        <v>741</v>
      </c>
      <c r="O155" s="243"/>
    </row>
    <row r="156" spans="1:15" ht="54" customHeight="1" x14ac:dyDescent="0.2">
      <c r="A156" s="80">
        <f t="shared" si="2"/>
        <v>152</v>
      </c>
      <c r="B156" s="243" t="s">
        <v>777</v>
      </c>
      <c r="C156" s="243" t="s">
        <v>316</v>
      </c>
      <c r="D156" s="243" t="s">
        <v>316</v>
      </c>
      <c r="E156" s="252"/>
      <c r="F156" s="114" t="s">
        <v>934</v>
      </c>
      <c r="G156" s="255"/>
      <c r="H156" s="115">
        <v>15</v>
      </c>
      <c r="I156" s="97">
        <v>50000</v>
      </c>
      <c r="J156" s="97">
        <v>50000</v>
      </c>
      <c r="K156" s="87" t="s">
        <v>37</v>
      </c>
      <c r="L156" s="88" t="s">
        <v>35</v>
      </c>
      <c r="M156" s="89" t="s">
        <v>738</v>
      </c>
      <c r="N156" s="243" t="s">
        <v>741</v>
      </c>
      <c r="O156" s="243"/>
    </row>
    <row r="157" spans="1:15" ht="54" customHeight="1" x14ac:dyDescent="0.2">
      <c r="A157" s="80">
        <f t="shared" si="2"/>
        <v>153</v>
      </c>
      <c r="B157" s="243" t="s">
        <v>777</v>
      </c>
      <c r="C157" s="243" t="s">
        <v>316</v>
      </c>
      <c r="D157" s="243" t="s">
        <v>316</v>
      </c>
      <c r="E157" s="252"/>
      <c r="F157" s="114" t="s">
        <v>935</v>
      </c>
      <c r="G157" s="255"/>
      <c r="H157" s="115">
        <v>30</v>
      </c>
      <c r="I157" s="97">
        <v>85000</v>
      </c>
      <c r="J157" s="97">
        <v>85000</v>
      </c>
      <c r="K157" s="87" t="s">
        <v>37</v>
      </c>
      <c r="L157" s="88" t="s">
        <v>35</v>
      </c>
      <c r="M157" s="89" t="s">
        <v>738</v>
      </c>
      <c r="N157" s="243" t="s">
        <v>741</v>
      </c>
      <c r="O157" s="243"/>
    </row>
    <row r="158" spans="1:15" ht="54" customHeight="1" x14ac:dyDescent="0.2">
      <c r="A158" s="80">
        <f t="shared" si="2"/>
        <v>154</v>
      </c>
      <c r="B158" s="243" t="s">
        <v>777</v>
      </c>
      <c r="C158" s="243" t="s">
        <v>316</v>
      </c>
      <c r="D158" s="243" t="s">
        <v>316</v>
      </c>
      <c r="E158" s="252"/>
      <c r="F158" s="114" t="s">
        <v>936</v>
      </c>
      <c r="G158" s="255"/>
      <c r="H158" s="115">
        <v>3</v>
      </c>
      <c r="I158" s="97">
        <v>30000</v>
      </c>
      <c r="J158" s="97">
        <v>30000</v>
      </c>
      <c r="K158" s="87" t="s">
        <v>37</v>
      </c>
      <c r="L158" s="88" t="s">
        <v>35</v>
      </c>
      <c r="M158" s="89" t="s">
        <v>738</v>
      </c>
      <c r="N158" s="243" t="s">
        <v>741</v>
      </c>
      <c r="O158" s="243"/>
    </row>
    <row r="159" spans="1:15" ht="54" customHeight="1" x14ac:dyDescent="0.2">
      <c r="A159" s="80">
        <f t="shared" si="2"/>
        <v>155</v>
      </c>
      <c r="B159" s="243" t="s">
        <v>777</v>
      </c>
      <c r="C159" s="243" t="s">
        <v>316</v>
      </c>
      <c r="D159" s="243" t="s">
        <v>316</v>
      </c>
      <c r="E159" s="252"/>
      <c r="F159" s="114" t="s">
        <v>937</v>
      </c>
      <c r="G159" s="255"/>
      <c r="H159" s="115">
        <v>40</v>
      </c>
      <c r="I159" s="97">
        <v>120000</v>
      </c>
      <c r="J159" s="97">
        <v>120000</v>
      </c>
      <c r="K159" s="87" t="s">
        <v>37</v>
      </c>
      <c r="L159" s="88" t="s">
        <v>35</v>
      </c>
      <c r="M159" s="89" t="s">
        <v>738</v>
      </c>
      <c r="N159" s="243" t="s">
        <v>741</v>
      </c>
      <c r="O159" s="243"/>
    </row>
    <row r="160" spans="1:15" ht="54" customHeight="1" x14ac:dyDescent="0.2">
      <c r="A160" s="80">
        <f t="shared" si="2"/>
        <v>156</v>
      </c>
      <c r="B160" s="243" t="s">
        <v>777</v>
      </c>
      <c r="C160" s="243" t="s">
        <v>316</v>
      </c>
      <c r="D160" s="243" t="s">
        <v>316</v>
      </c>
      <c r="E160" s="252"/>
      <c r="F160" s="114" t="s">
        <v>938</v>
      </c>
      <c r="G160" s="255"/>
      <c r="H160" s="115">
        <v>1</v>
      </c>
      <c r="I160" s="97">
        <v>5000</v>
      </c>
      <c r="J160" s="97">
        <v>5000</v>
      </c>
      <c r="K160" s="87" t="s">
        <v>37</v>
      </c>
      <c r="L160" s="88" t="s">
        <v>35</v>
      </c>
      <c r="M160" s="89" t="s">
        <v>738</v>
      </c>
      <c r="N160" s="243" t="s">
        <v>741</v>
      </c>
      <c r="O160" s="243"/>
    </row>
    <row r="161" spans="1:15" ht="54" customHeight="1" x14ac:dyDescent="0.2">
      <c r="A161" s="80">
        <f t="shared" si="2"/>
        <v>157</v>
      </c>
      <c r="B161" s="243" t="s">
        <v>777</v>
      </c>
      <c r="C161" s="243" t="s">
        <v>316</v>
      </c>
      <c r="D161" s="243" t="s">
        <v>316</v>
      </c>
      <c r="E161" s="252"/>
      <c r="F161" s="114" t="s">
        <v>939</v>
      </c>
      <c r="G161" s="255"/>
      <c r="H161" s="115">
        <v>15</v>
      </c>
      <c r="I161" s="97">
        <v>50000</v>
      </c>
      <c r="J161" s="97">
        <v>50000</v>
      </c>
      <c r="K161" s="87" t="s">
        <v>37</v>
      </c>
      <c r="L161" s="88" t="s">
        <v>35</v>
      </c>
      <c r="M161" s="89" t="s">
        <v>738</v>
      </c>
      <c r="N161" s="243" t="s">
        <v>741</v>
      </c>
      <c r="O161" s="243"/>
    </row>
    <row r="162" spans="1:15" ht="54" customHeight="1" x14ac:dyDescent="0.2">
      <c r="A162" s="80">
        <f t="shared" si="2"/>
        <v>158</v>
      </c>
      <c r="B162" s="243" t="s">
        <v>777</v>
      </c>
      <c r="C162" s="243" t="s">
        <v>316</v>
      </c>
      <c r="D162" s="243" t="s">
        <v>316</v>
      </c>
      <c r="E162" s="252"/>
      <c r="F162" s="114" t="s">
        <v>940</v>
      </c>
      <c r="G162" s="255"/>
      <c r="H162" s="115">
        <v>30</v>
      </c>
      <c r="I162" s="97">
        <v>125000</v>
      </c>
      <c r="J162" s="97">
        <v>125000</v>
      </c>
      <c r="K162" s="87" t="s">
        <v>37</v>
      </c>
      <c r="L162" s="88" t="s">
        <v>35</v>
      </c>
      <c r="M162" s="89" t="s">
        <v>738</v>
      </c>
      <c r="N162" s="243" t="s">
        <v>741</v>
      </c>
      <c r="O162" s="243"/>
    </row>
    <row r="163" spans="1:15" ht="54" customHeight="1" x14ac:dyDescent="0.2">
      <c r="A163" s="80">
        <f t="shared" si="2"/>
        <v>159</v>
      </c>
      <c r="B163" s="243" t="s">
        <v>777</v>
      </c>
      <c r="C163" s="243" t="s">
        <v>316</v>
      </c>
      <c r="D163" s="243" t="s">
        <v>316</v>
      </c>
      <c r="E163" s="252"/>
      <c r="F163" s="114" t="s">
        <v>941</v>
      </c>
      <c r="G163" s="255"/>
      <c r="H163" s="115">
        <v>2</v>
      </c>
      <c r="I163" s="97">
        <v>25000</v>
      </c>
      <c r="J163" s="97">
        <v>25000</v>
      </c>
      <c r="K163" s="87" t="s">
        <v>37</v>
      </c>
      <c r="L163" s="88" t="s">
        <v>35</v>
      </c>
      <c r="M163" s="89" t="s">
        <v>738</v>
      </c>
      <c r="N163" s="243" t="s">
        <v>741</v>
      </c>
      <c r="O163" s="243"/>
    </row>
    <row r="164" spans="1:15" ht="54" customHeight="1" x14ac:dyDescent="0.2">
      <c r="A164" s="80">
        <f t="shared" si="2"/>
        <v>160</v>
      </c>
      <c r="B164" s="243" t="s">
        <v>777</v>
      </c>
      <c r="C164" s="243" t="s">
        <v>316</v>
      </c>
      <c r="D164" s="243" t="s">
        <v>316</v>
      </c>
      <c r="E164" s="252"/>
      <c r="F164" s="114" t="s">
        <v>942</v>
      </c>
      <c r="G164" s="255"/>
      <c r="H164" s="115">
        <v>95</v>
      </c>
      <c r="I164" s="97">
        <v>210000</v>
      </c>
      <c r="J164" s="97">
        <v>210000</v>
      </c>
      <c r="K164" s="87" t="s">
        <v>37</v>
      </c>
      <c r="L164" s="88" t="s">
        <v>35</v>
      </c>
      <c r="M164" s="89" t="s">
        <v>738</v>
      </c>
      <c r="N164" s="243" t="s">
        <v>741</v>
      </c>
      <c r="O164" s="243"/>
    </row>
    <row r="165" spans="1:15" ht="54" customHeight="1" x14ac:dyDescent="0.2">
      <c r="A165" s="80">
        <f t="shared" si="2"/>
        <v>161</v>
      </c>
      <c r="B165" s="243" t="s">
        <v>777</v>
      </c>
      <c r="C165" s="243" t="s">
        <v>316</v>
      </c>
      <c r="D165" s="243" t="s">
        <v>316</v>
      </c>
      <c r="E165" s="252"/>
      <c r="F165" s="114" t="s">
        <v>943</v>
      </c>
      <c r="G165" s="255"/>
      <c r="H165" s="115">
        <v>8</v>
      </c>
      <c r="I165" s="97">
        <v>65000</v>
      </c>
      <c r="J165" s="97">
        <v>65000</v>
      </c>
      <c r="K165" s="87" t="s">
        <v>37</v>
      </c>
      <c r="L165" s="88" t="s">
        <v>35</v>
      </c>
      <c r="M165" s="89" t="s">
        <v>738</v>
      </c>
      <c r="N165" s="243" t="s">
        <v>741</v>
      </c>
      <c r="O165" s="243"/>
    </row>
    <row r="166" spans="1:15" ht="54" customHeight="1" x14ac:dyDescent="0.2">
      <c r="A166" s="80">
        <f t="shared" si="2"/>
        <v>162</v>
      </c>
      <c r="B166" s="243" t="s">
        <v>777</v>
      </c>
      <c r="C166" s="243" t="s">
        <v>316</v>
      </c>
      <c r="D166" s="243" t="s">
        <v>316</v>
      </c>
      <c r="E166" s="252"/>
      <c r="F166" s="114" t="s">
        <v>944</v>
      </c>
      <c r="G166" s="255"/>
      <c r="H166" s="115">
        <v>25</v>
      </c>
      <c r="I166" s="97">
        <v>120000</v>
      </c>
      <c r="J166" s="97">
        <v>120000</v>
      </c>
      <c r="K166" s="87" t="s">
        <v>37</v>
      </c>
      <c r="L166" s="88" t="s">
        <v>35</v>
      </c>
      <c r="M166" s="89" t="s">
        <v>738</v>
      </c>
      <c r="N166" s="243" t="s">
        <v>741</v>
      </c>
      <c r="O166" s="243"/>
    </row>
    <row r="167" spans="1:15" ht="54" customHeight="1" x14ac:dyDescent="0.2">
      <c r="A167" s="80">
        <f t="shared" si="2"/>
        <v>163</v>
      </c>
      <c r="B167" s="243" t="s">
        <v>777</v>
      </c>
      <c r="C167" s="243" t="s">
        <v>316</v>
      </c>
      <c r="D167" s="243" t="s">
        <v>316</v>
      </c>
      <c r="E167" s="252"/>
      <c r="F167" s="114" t="s">
        <v>945</v>
      </c>
      <c r="G167" s="255"/>
      <c r="H167" s="115">
        <v>8</v>
      </c>
      <c r="I167" s="97">
        <v>20000</v>
      </c>
      <c r="J167" s="97">
        <v>20000</v>
      </c>
      <c r="K167" s="87" t="s">
        <v>37</v>
      </c>
      <c r="L167" s="88" t="s">
        <v>35</v>
      </c>
      <c r="M167" s="89" t="s">
        <v>738</v>
      </c>
      <c r="N167" s="243" t="s">
        <v>741</v>
      </c>
      <c r="O167" s="243"/>
    </row>
    <row r="168" spans="1:15" ht="54" customHeight="1" x14ac:dyDescent="0.2">
      <c r="A168" s="80">
        <f t="shared" si="2"/>
        <v>164</v>
      </c>
      <c r="B168" s="243" t="s">
        <v>777</v>
      </c>
      <c r="C168" s="243" t="s">
        <v>316</v>
      </c>
      <c r="D168" s="243" t="s">
        <v>316</v>
      </c>
      <c r="E168" s="252"/>
      <c r="F168" s="114" t="s">
        <v>946</v>
      </c>
      <c r="G168" s="255"/>
      <c r="H168" s="115">
        <v>10</v>
      </c>
      <c r="I168" s="97">
        <v>30000</v>
      </c>
      <c r="J168" s="97">
        <v>30000</v>
      </c>
      <c r="K168" s="87" t="s">
        <v>37</v>
      </c>
      <c r="L168" s="88" t="s">
        <v>35</v>
      </c>
      <c r="M168" s="89" t="s">
        <v>738</v>
      </c>
      <c r="N168" s="243" t="s">
        <v>741</v>
      </c>
      <c r="O168" s="243"/>
    </row>
    <row r="169" spans="1:15" ht="54" customHeight="1" x14ac:dyDescent="0.2">
      <c r="A169" s="80">
        <f t="shared" si="2"/>
        <v>165</v>
      </c>
      <c r="B169" s="243" t="s">
        <v>777</v>
      </c>
      <c r="C169" s="243" t="s">
        <v>316</v>
      </c>
      <c r="D169" s="243" t="s">
        <v>316</v>
      </c>
      <c r="E169" s="252"/>
      <c r="F169" s="114" t="s">
        <v>947</v>
      </c>
      <c r="G169" s="255"/>
      <c r="H169" s="115">
        <v>20</v>
      </c>
      <c r="I169" s="97">
        <v>65000</v>
      </c>
      <c r="J169" s="97">
        <v>65000</v>
      </c>
      <c r="K169" s="87" t="s">
        <v>37</v>
      </c>
      <c r="L169" s="88" t="s">
        <v>35</v>
      </c>
      <c r="M169" s="89" t="s">
        <v>738</v>
      </c>
      <c r="N169" s="243" t="s">
        <v>741</v>
      </c>
      <c r="O169" s="243"/>
    </row>
    <row r="170" spans="1:15" ht="54" customHeight="1" x14ac:dyDescent="0.2">
      <c r="A170" s="80">
        <f t="shared" si="2"/>
        <v>166</v>
      </c>
      <c r="B170" s="243" t="s">
        <v>777</v>
      </c>
      <c r="C170" s="243" t="s">
        <v>316</v>
      </c>
      <c r="D170" s="243" t="s">
        <v>316</v>
      </c>
      <c r="E170" s="252"/>
      <c r="F170" s="114" t="s">
        <v>948</v>
      </c>
      <c r="G170" s="255"/>
      <c r="H170" s="115">
        <v>1</v>
      </c>
      <c r="I170" s="97">
        <v>5000</v>
      </c>
      <c r="J170" s="97">
        <v>5000</v>
      </c>
      <c r="K170" s="87" t="s">
        <v>37</v>
      </c>
      <c r="L170" s="88" t="s">
        <v>35</v>
      </c>
      <c r="M170" s="89" t="s">
        <v>738</v>
      </c>
      <c r="N170" s="243" t="s">
        <v>741</v>
      </c>
      <c r="O170" s="243"/>
    </row>
    <row r="171" spans="1:15" ht="54" customHeight="1" x14ac:dyDescent="0.2">
      <c r="A171" s="80">
        <f t="shared" si="2"/>
        <v>167</v>
      </c>
      <c r="B171" s="243" t="s">
        <v>777</v>
      </c>
      <c r="C171" s="243" t="s">
        <v>316</v>
      </c>
      <c r="D171" s="243" t="s">
        <v>316</v>
      </c>
      <c r="E171" s="252"/>
      <c r="F171" s="114" t="s">
        <v>949</v>
      </c>
      <c r="G171" s="255"/>
      <c r="H171" s="115">
        <v>15</v>
      </c>
      <c r="I171" s="97">
        <v>50000</v>
      </c>
      <c r="J171" s="97">
        <v>50000</v>
      </c>
      <c r="K171" s="87" t="s">
        <v>37</v>
      </c>
      <c r="L171" s="88" t="s">
        <v>35</v>
      </c>
      <c r="M171" s="89" t="s">
        <v>738</v>
      </c>
      <c r="N171" s="243" t="s">
        <v>741</v>
      </c>
      <c r="O171" s="243"/>
    </row>
    <row r="172" spans="1:15" ht="54" customHeight="1" x14ac:dyDescent="0.2">
      <c r="A172" s="80">
        <f t="shared" si="2"/>
        <v>168</v>
      </c>
      <c r="B172" s="243" t="s">
        <v>777</v>
      </c>
      <c r="C172" s="243" t="s">
        <v>316</v>
      </c>
      <c r="D172" s="243" t="s">
        <v>316</v>
      </c>
      <c r="E172" s="252"/>
      <c r="F172" s="114" t="s">
        <v>950</v>
      </c>
      <c r="G172" s="255"/>
      <c r="H172" s="115">
        <v>6</v>
      </c>
      <c r="I172" s="97">
        <v>25000</v>
      </c>
      <c r="J172" s="97">
        <v>25000</v>
      </c>
      <c r="K172" s="87" t="s">
        <v>37</v>
      </c>
      <c r="L172" s="88" t="s">
        <v>35</v>
      </c>
      <c r="M172" s="89" t="s">
        <v>738</v>
      </c>
      <c r="N172" s="243" t="s">
        <v>741</v>
      </c>
      <c r="O172" s="243"/>
    </row>
    <row r="173" spans="1:15" ht="54" customHeight="1" x14ac:dyDescent="0.2">
      <c r="A173" s="80">
        <f t="shared" si="2"/>
        <v>169</v>
      </c>
      <c r="B173" s="243" t="s">
        <v>777</v>
      </c>
      <c r="C173" s="243" t="s">
        <v>316</v>
      </c>
      <c r="D173" s="243" t="s">
        <v>316</v>
      </c>
      <c r="E173" s="252"/>
      <c r="F173" s="114" t="s">
        <v>951</v>
      </c>
      <c r="G173" s="255"/>
      <c r="H173" s="115">
        <v>20</v>
      </c>
      <c r="I173" s="97">
        <v>115000</v>
      </c>
      <c r="J173" s="97">
        <v>115000</v>
      </c>
      <c r="K173" s="87" t="s">
        <v>37</v>
      </c>
      <c r="L173" s="88" t="s">
        <v>35</v>
      </c>
      <c r="M173" s="89" t="s">
        <v>738</v>
      </c>
      <c r="N173" s="243" t="s">
        <v>741</v>
      </c>
      <c r="O173" s="243"/>
    </row>
    <row r="174" spans="1:15" ht="54" customHeight="1" x14ac:dyDescent="0.2">
      <c r="A174" s="80">
        <f t="shared" si="2"/>
        <v>170</v>
      </c>
      <c r="B174" s="243" t="s">
        <v>777</v>
      </c>
      <c r="C174" s="243" t="s">
        <v>316</v>
      </c>
      <c r="D174" s="243" t="s">
        <v>316</v>
      </c>
      <c r="E174" s="252"/>
      <c r="F174" s="114" t="s">
        <v>952</v>
      </c>
      <c r="G174" s="255"/>
      <c r="H174" s="115">
        <v>20</v>
      </c>
      <c r="I174" s="97">
        <v>250000</v>
      </c>
      <c r="J174" s="97">
        <v>250000</v>
      </c>
      <c r="K174" s="87" t="s">
        <v>37</v>
      </c>
      <c r="L174" s="88" t="s">
        <v>35</v>
      </c>
      <c r="M174" s="89" t="s">
        <v>738</v>
      </c>
      <c r="N174" s="243" t="s">
        <v>741</v>
      </c>
      <c r="O174" s="243"/>
    </row>
    <row r="175" spans="1:15" ht="54" customHeight="1" x14ac:dyDescent="0.2">
      <c r="A175" s="80">
        <f t="shared" si="2"/>
        <v>171</v>
      </c>
      <c r="B175" s="243" t="s">
        <v>777</v>
      </c>
      <c r="C175" s="243" t="s">
        <v>316</v>
      </c>
      <c r="D175" s="243" t="s">
        <v>316</v>
      </c>
      <c r="E175" s="252"/>
      <c r="F175" s="114" t="s">
        <v>953</v>
      </c>
      <c r="G175" s="255"/>
      <c r="H175" s="115">
        <v>90</v>
      </c>
      <c r="I175" s="97">
        <v>790000</v>
      </c>
      <c r="J175" s="97">
        <v>790000</v>
      </c>
      <c r="K175" s="87" t="s">
        <v>37</v>
      </c>
      <c r="L175" s="88" t="s">
        <v>35</v>
      </c>
      <c r="M175" s="89" t="s">
        <v>738</v>
      </c>
      <c r="N175" s="243" t="s">
        <v>741</v>
      </c>
      <c r="O175" s="243"/>
    </row>
    <row r="176" spans="1:15" ht="54" customHeight="1" x14ac:dyDescent="0.2">
      <c r="A176" s="80">
        <f t="shared" si="2"/>
        <v>172</v>
      </c>
      <c r="B176" s="243" t="s">
        <v>777</v>
      </c>
      <c r="C176" s="243" t="s">
        <v>316</v>
      </c>
      <c r="D176" s="243" t="s">
        <v>316</v>
      </c>
      <c r="E176" s="252"/>
      <c r="F176" s="114" t="s">
        <v>954</v>
      </c>
      <c r="G176" s="255"/>
      <c r="H176" s="115">
        <v>25</v>
      </c>
      <c r="I176" s="97">
        <v>85000</v>
      </c>
      <c r="J176" s="97">
        <v>85000</v>
      </c>
      <c r="K176" s="87" t="s">
        <v>37</v>
      </c>
      <c r="L176" s="88" t="s">
        <v>35</v>
      </c>
      <c r="M176" s="89" t="s">
        <v>738</v>
      </c>
      <c r="N176" s="243" t="s">
        <v>741</v>
      </c>
      <c r="O176" s="243"/>
    </row>
    <row r="177" spans="1:15" ht="54" customHeight="1" x14ac:dyDescent="0.2">
      <c r="A177" s="80">
        <f t="shared" si="2"/>
        <v>173</v>
      </c>
      <c r="B177" s="243" t="s">
        <v>777</v>
      </c>
      <c r="C177" s="243" t="s">
        <v>316</v>
      </c>
      <c r="D177" s="243" t="s">
        <v>316</v>
      </c>
      <c r="E177" s="252"/>
      <c r="F177" s="114" t="s">
        <v>955</v>
      </c>
      <c r="G177" s="255"/>
      <c r="H177" s="115">
        <v>50</v>
      </c>
      <c r="I177" s="97">
        <v>325000</v>
      </c>
      <c r="J177" s="97">
        <v>325000</v>
      </c>
      <c r="K177" s="87" t="s">
        <v>37</v>
      </c>
      <c r="L177" s="88" t="s">
        <v>35</v>
      </c>
      <c r="M177" s="89" t="s">
        <v>738</v>
      </c>
      <c r="N177" s="243" t="s">
        <v>741</v>
      </c>
      <c r="O177" s="243"/>
    </row>
    <row r="178" spans="1:15" ht="54" customHeight="1" x14ac:dyDescent="0.2">
      <c r="A178" s="80">
        <f t="shared" si="2"/>
        <v>174</v>
      </c>
      <c r="B178" s="243" t="s">
        <v>777</v>
      </c>
      <c r="C178" s="243" t="s">
        <v>316</v>
      </c>
      <c r="D178" s="243" t="s">
        <v>316</v>
      </c>
      <c r="E178" s="252"/>
      <c r="F178" s="114" t="s">
        <v>956</v>
      </c>
      <c r="G178" s="255"/>
      <c r="H178" s="115">
        <v>60</v>
      </c>
      <c r="I178" s="97">
        <v>155000</v>
      </c>
      <c r="J178" s="97">
        <v>155000</v>
      </c>
      <c r="K178" s="87" t="s">
        <v>37</v>
      </c>
      <c r="L178" s="88" t="s">
        <v>35</v>
      </c>
      <c r="M178" s="89" t="s">
        <v>738</v>
      </c>
      <c r="N178" s="243" t="s">
        <v>741</v>
      </c>
      <c r="O178" s="243"/>
    </row>
    <row r="179" spans="1:15" ht="54" customHeight="1" x14ac:dyDescent="0.2">
      <c r="A179" s="80">
        <f t="shared" si="2"/>
        <v>175</v>
      </c>
      <c r="B179" s="243" t="s">
        <v>777</v>
      </c>
      <c r="C179" s="243" t="s">
        <v>316</v>
      </c>
      <c r="D179" s="243" t="s">
        <v>316</v>
      </c>
      <c r="E179" s="252"/>
      <c r="F179" s="114" t="s">
        <v>957</v>
      </c>
      <c r="G179" s="255"/>
      <c r="H179" s="115">
        <v>25</v>
      </c>
      <c r="I179" s="97">
        <v>95000</v>
      </c>
      <c r="J179" s="97">
        <v>95000</v>
      </c>
      <c r="K179" s="87" t="s">
        <v>37</v>
      </c>
      <c r="L179" s="88" t="s">
        <v>35</v>
      </c>
      <c r="M179" s="89" t="s">
        <v>738</v>
      </c>
      <c r="N179" s="243" t="s">
        <v>741</v>
      </c>
      <c r="O179" s="243"/>
    </row>
    <row r="180" spans="1:15" ht="54" customHeight="1" x14ac:dyDescent="0.2">
      <c r="A180" s="80">
        <f t="shared" si="2"/>
        <v>176</v>
      </c>
      <c r="B180" s="243" t="s">
        <v>777</v>
      </c>
      <c r="C180" s="243" t="s">
        <v>316</v>
      </c>
      <c r="D180" s="243" t="s">
        <v>316</v>
      </c>
      <c r="E180" s="252"/>
      <c r="F180" s="114" t="s">
        <v>958</v>
      </c>
      <c r="G180" s="255"/>
      <c r="H180" s="115">
        <v>10</v>
      </c>
      <c r="I180" s="97">
        <v>80000</v>
      </c>
      <c r="J180" s="97">
        <v>80000</v>
      </c>
      <c r="K180" s="87" t="s">
        <v>37</v>
      </c>
      <c r="L180" s="88" t="s">
        <v>35</v>
      </c>
      <c r="M180" s="89" t="s">
        <v>738</v>
      </c>
      <c r="N180" s="243" t="s">
        <v>741</v>
      </c>
      <c r="O180" s="243"/>
    </row>
    <row r="181" spans="1:15" ht="54" customHeight="1" x14ac:dyDescent="0.2">
      <c r="A181" s="80">
        <f t="shared" si="2"/>
        <v>177</v>
      </c>
      <c r="B181" s="243" t="s">
        <v>777</v>
      </c>
      <c r="C181" s="243" t="s">
        <v>316</v>
      </c>
      <c r="D181" s="243" t="s">
        <v>316</v>
      </c>
      <c r="E181" s="252"/>
      <c r="F181" s="114" t="s">
        <v>959</v>
      </c>
      <c r="G181" s="255"/>
      <c r="H181" s="115">
        <v>20</v>
      </c>
      <c r="I181" s="97">
        <v>80000</v>
      </c>
      <c r="J181" s="97">
        <v>80000</v>
      </c>
      <c r="K181" s="87" t="s">
        <v>37</v>
      </c>
      <c r="L181" s="88" t="s">
        <v>35</v>
      </c>
      <c r="M181" s="89" t="s">
        <v>738</v>
      </c>
      <c r="N181" s="243" t="s">
        <v>741</v>
      </c>
      <c r="O181" s="243"/>
    </row>
    <row r="182" spans="1:15" ht="54" customHeight="1" x14ac:dyDescent="0.2">
      <c r="A182" s="80">
        <f t="shared" si="2"/>
        <v>178</v>
      </c>
      <c r="B182" s="243" t="s">
        <v>777</v>
      </c>
      <c r="C182" s="243" t="s">
        <v>316</v>
      </c>
      <c r="D182" s="243" t="s">
        <v>316</v>
      </c>
      <c r="E182" s="252"/>
      <c r="F182" s="114" t="s">
        <v>960</v>
      </c>
      <c r="G182" s="255"/>
      <c r="H182" s="115">
        <v>90</v>
      </c>
      <c r="I182" s="97">
        <v>225000</v>
      </c>
      <c r="J182" s="97">
        <v>225000</v>
      </c>
      <c r="K182" s="87" t="s">
        <v>37</v>
      </c>
      <c r="L182" s="88" t="s">
        <v>35</v>
      </c>
      <c r="M182" s="89" t="s">
        <v>738</v>
      </c>
      <c r="N182" s="243" t="s">
        <v>741</v>
      </c>
      <c r="O182" s="243"/>
    </row>
    <row r="183" spans="1:15" ht="54" customHeight="1" x14ac:dyDescent="0.2">
      <c r="A183" s="80">
        <f t="shared" si="2"/>
        <v>179</v>
      </c>
      <c r="B183" s="243" t="s">
        <v>777</v>
      </c>
      <c r="C183" s="243" t="s">
        <v>316</v>
      </c>
      <c r="D183" s="243" t="s">
        <v>316</v>
      </c>
      <c r="E183" s="252"/>
      <c r="F183" s="114" t="s">
        <v>961</v>
      </c>
      <c r="G183" s="255"/>
      <c r="H183" s="115">
        <v>10</v>
      </c>
      <c r="I183" s="97">
        <v>75000</v>
      </c>
      <c r="J183" s="97">
        <v>75000</v>
      </c>
      <c r="K183" s="87" t="s">
        <v>37</v>
      </c>
      <c r="L183" s="88" t="s">
        <v>35</v>
      </c>
      <c r="M183" s="89" t="s">
        <v>738</v>
      </c>
      <c r="N183" s="243" t="s">
        <v>741</v>
      </c>
      <c r="O183" s="243"/>
    </row>
    <row r="184" spans="1:15" ht="54" customHeight="1" x14ac:dyDescent="0.2">
      <c r="A184" s="80">
        <f t="shared" si="2"/>
        <v>180</v>
      </c>
      <c r="B184" s="243" t="s">
        <v>777</v>
      </c>
      <c r="C184" s="243" t="s">
        <v>316</v>
      </c>
      <c r="D184" s="243" t="s">
        <v>316</v>
      </c>
      <c r="E184" s="252"/>
      <c r="F184" s="114" t="s">
        <v>962</v>
      </c>
      <c r="G184" s="255"/>
      <c r="H184" s="115">
        <v>6</v>
      </c>
      <c r="I184" s="97">
        <v>35000</v>
      </c>
      <c r="J184" s="97">
        <v>35000</v>
      </c>
      <c r="K184" s="87" t="s">
        <v>37</v>
      </c>
      <c r="L184" s="88" t="s">
        <v>35</v>
      </c>
      <c r="M184" s="89" t="s">
        <v>738</v>
      </c>
      <c r="N184" s="243" t="s">
        <v>741</v>
      </c>
      <c r="O184" s="243"/>
    </row>
    <row r="185" spans="1:15" ht="54" customHeight="1" x14ac:dyDescent="0.2">
      <c r="A185" s="80">
        <f t="shared" si="2"/>
        <v>181</v>
      </c>
      <c r="B185" s="243" t="s">
        <v>777</v>
      </c>
      <c r="C185" s="243" t="s">
        <v>316</v>
      </c>
      <c r="D185" s="243" t="s">
        <v>316</v>
      </c>
      <c r="E185" s="252"/>
      <c r="F185" s="114" t="s">
        <v>963</v>
      </c>
      <c r="G185" s="255"/>
      <c r="H185" s="115">
        <v>6</v>
      </c>
      <c r="I185" s="97">
        <v>15000</v>
      </c>
      <c r="J185" s="97">
        <v>15000</v>
      </c>
      <c r="K185" s="87" t="s">
        <v>37</v>
      </c>
      <c r="L185" s="88" t="s">
        <v>35</v>
      </c>
      <c r="M185" s="89" t="s">
        <v>738</v>
      </c>
      <c r="N185" s="243" t="s">
        <v>741</v>
      </c>
      <c r="O185" s="243"/>
    </row>
    <row r="186" spans="1:15" ht="54" customHeight="1" x14ac:dyDescent="0.2">
      <c r="A186" s="80">
        <f t="shared" si="2"/>
        <v>182</v>
      </c>
      <c r="B186" s="243" t="s">
        <v>777</v>
      </c>
      <c r="C186" s="243" t="s">
        <v>316</v>
      </c>
      <c r="D186" s="243" t="s">
        <v>316</v>
      </c>
      <c r="E186" s="252"/>
      <c r="F186" s="114" t="s">
        <v>964</v>
      </c>
      <c r="G186" s="255"/>
      <c r="H186" s="115">
        <v>25</v>
      </c>
      <c r="I186" s="97">
        <v>135000</v>
      </c>
      <c r="J186" s="97">
        <v>135000</v>
      </c>
      <c r="K186" s="87" t="s">
        <v>37</v>
      </c>
      <c r="L186" s="88" t="s">
        <v>35</v>
      </c>
      <c r="M186" s="89" t="s">
        <v>738</v>
      </c>
      <c r="N186" s="243" t="s">
        <v>741</v>
      </c>
      <c r="O186" s="243"/>
    </row>
    <row r="187" spans="1:15" ht="54" customHeight="1" x14ac:dyDescent="0.2">
      <c r="A187" s="80">
        <f t="shared" si="2"/>
        <v>183</v>
      </c>
      <c r="B187" s="243" t="s">
        <v>777</v>
      </c>
      <c r="C187" s="243" t="s">
        <v>316</v>
      </c>
      <c r="D187" s="243" t="s">
        <v>316</v>
      </c>
      <c r="E187" s="252"/>
      <c r="F187" s="114" t="s">
        <v>965</v>
      </c>
      <c r="G187" s="255"/>
      <c r="H187" s="115">
        <v>10</v>
      </c>
      <c r="I187" s="97">
        <v>360000</v>
      </c>
      <c r="J187" s="97">
        <v>360000</v>
      </c>
      <c r="K187" s="87" t="s">
        <v>37</v>
      </c>
      <c r="L187" s="88" t="s">
        <v>35</v>
      </c>
      <c r="M187" s="89" t="s">
        <v>738</v>
      </c>
      <c r="N187" s="243" t="s">
        <v>741</v>
      </c>
      <c r="O187" s="243"/>
    </row>
    <row r="188" spans="1:15" ht="54" customHeight="1" x14ac:dyDescent="0.2">
      <c r="A188" s="80">
        <f t="shared" si="2"/>
        <v>184</v>
      </c>
      <c r="B188" s="243" t="s">
        <v>777</v>
      </c>
      <c r="C188" s="243" t="s">
        <v>316</v>
      </c>
      <c r="D188" s="243" t="s">
        <v>316</v>
      </c>
      <c r="E188" s="252"/>
      <c r="F188" s="114" t="s">
        <v>966</v>
      </c>
      <c r="G188" s="255"/>
      <c r="H188" s="115">
        <v>5</v>
      </c>
      <c r="I188" s="97">
        <v>15000</v>
      </c>
      <c r="J188" s="97">
        <v>15000</v>
      </c>
      <c r="K188" s="87" t="s">
        <v>37</v>
      </c>
      <c r="L188" s="88" t="s">
        <v>35</v>
      </c>
      <c r="M188" s="89" t="s">
        <v>738</v>
      </c>
      <c r="N188" s="243" t="s">
        <v>741</v>
      </c>
      <c r="O188" s="243"/>
    </row>
    <row r="189" spans="1:15" ht="54" customHeight="1" x14ac:dyDescent="0.2">
      <c r="A189" s="80">
        <f t="shared" si="2"/>
        <v>185</v>
      </c>
      <c r="B189" s="243" t="s">
        <v>777</v>
      </c>
      <c r="C189" s="243" t="s">
        <v>316</v>
      </c>
      <c r="D189" s="243" t="s">
        <v>316</v>
      </c>
      <c r="E189" s="252"/>
      <c r="F189" s="114" t="s">
        <v>967</v>
      </c>
      <c r="G189" s="255"/>
      <c r="H189" s="115">
        <v>20</v>
      </c>
      <c r="I189" s="97">
        <v>60000</v>
      </c>
      <c r="J189" s="97">
        <v>60000</v>
      </c>
      <c r="K189" s="87" t="s">
        <v>37</v>
      </c>
      <c r="L189" s="88" t="s">
        <v>35</v>
      </c>
      <c r="M189" s="89" t="s">
        <v>738</v>
      </c>
      <c r="N189" s="243" t="s">
        <v>741</v>
      </c>
      <c r="O189" s="243"/>
    </row>
    <row r="190" spans="1:15" ht="54" customHeight="1" x14ac:dyDescent="0.2">
      <c r="A190" s="80">
        <f t="shared" si="2"/>
        <v>186</v>
      </c>
      <c r="B190" s="243" t="s">
        <v>777</v>
      </c>
      <c r="C190" s="243" t="s">
        <v>316</v>
      </c>
      <c r="D190" s="243" t="s">
        <v>316</v>
      </c>
      <c r="E190" s="252"/>
      <c r="F190" s="114" t="s">
        <v>968</v>
      </c>
      <c r="G190" s="255"/>
      <c r="H190" s="115">
        <v>100</v>
      </c>
      <c r="I190" s="97">
        <v>150000</v>
      </c>
      <c r="J190" s="97">
        <v>150000</v>
      </c>
      <c r="K190" s="87" t="s">
        <v>37</v>
      </c>
      <c r="L190" s="88" t="s">
        <v>35</v>
      </c>
      <c r="M190" s="89" t="s">
        <v>738</v>
      </c>
      <c r="N190" s="243" t="s">
        <v>741</v>
      </c>
      <c r="O190" s="243"/>
    </row>
    <row r="191" spans="1:15" ht="54" customHeight="1" x14ac:dyDescent="0.2">
      <c r="A191" s="80">
        <f t="shared" si="2"/>
        <v>187</v>
      </c>
      <c r="B191" s="243" t="s">
        <v>777</v>
      </c>
      <c r="C191" s="243" t="s">
        <v>316</v>
      </c>
      <c r="D191" s="243" t="s">
        <v>316</v>
      </c>
      <c r="E191" s="252"/>
      <c r="F191" s="114" t="s">
        <v>969</v>
      </c>
      <c r="G191" s="255"/>
      <c r="H191" s="115">
        <v>40</v>
      </c>
      <c r="I191" s="97">
        <v>105000</v>
      </c>
      <c r="J191" s="97">
        <v>105000</v>
      </c>
      <c r="K191" s="87" t="s">
        <v>37</v>
      </c>
      <c r="L191" s="88" t="s">
        <v>35</v>
      </c>
      <c r="M191" s="89" t="s">
        <v>738</v>
      </c>
      <c r="N191" s="243" t="s">
        <v>741</v>
      </c>
      <c r="O191" s="243"/>
    </row>
    <row r="192" spans="1:15" ht="54" customHeight="1" x14ac:dyDescent="0.2">
      <c r="A192" s="80">
        <f t="shared" si="2"/>
        <v>188</v>
      </c>
      <c r="B192" s="243" t="s">
        <v>777</v>
      </c>
      <c r="C192" s="243" t="s">
        <v>316</v>
      </c>
      <c r="D192" s="243" t="s">
        <v>316</v>
      </c>
      <c r="E192" s="252"/>
      <c r="F192" s="114" t="s">
        <v>970</v>
      </c>
      <c r="G192" s="255"/>
      <c r="H192" s="115">
        <v>20</v>
      </c>
      <c r="I192" s="97">
        <v>30000</v>
      </c>
      <c r="J192" s="97">
        <v>30000</v>
      </c>
      <c r="K192" s="87" t="s">
        <v>37</v>
      </c>
      <c r="L192" s="88" t="s">
        <v>35</v>
      </c>
      <c r="M192" s="89" t="s">
        <v>738</v>
      </c>
      <c r="N192" s="243" t="s">
        <v>741</v>
      </c>
      <c r="O192" s="243"/>
    </row>
    <row r="193" spans="1:15" ht="54" customHeight="1" x14ac:dyDescent="0.2">
      <c r="A193" s="80">
        <f t="shared" si="2"/>
        <v>189</v>
      </c>
      <c r="B193" s="243" t="s">
        <v>777</v>
      </c>
      <c r="C193" s="243" t="s">
        <v>316</v>
      </c>
      <c r="D193" s="243" t="s">
        <v>316</v>
      </c>
      <c r="E193" s="252"/>
      <c r="F193" s="114" t="s">
        <v>971</v>
      </c>
      <c r="G193" s="255"/>
      <c r="H193" s="115">
        <v>12</v>
      </c>
      <c r="I193" s="97">
        <v>110000</v>
      </c>
      <c r="J193" s="97">
        <v>110000</v>
      </c>
      <c r="K193" s="87" t="s">
        <v>37</v>
      </c>
      <c r="L193" s="88" t="s">
        <v>35</v>
      </c>
      <c r="M193" s="89" t="s">
        <v>738</v>
      </c>
      <c r="N193" s="243" t="s">
        <v>741</v>
      </c>
      <c r="O193" s="243"/>
    </row>
    <row r="194" spans="1:15" ht="54" customHeight="1" x14ac:dyDescent="0.2">
      <c r="A194" s="80">
        <f t="shared" si="2"/>
        <v>190</v>
      </c>
      <c r="B194" s="243" t="s">
        <v>777</v>
      </c>
      <c r="C194" s="243" t="s">
        <v>316</v>
      </c>
      <c r="D194" s="243" t="s">
        <v>316</v>
      </c>
      <c r="E194" s="252"/>
      <c r="F194" s="114" t="s">
        <v>972</v>
      </c>
      <c r="G194" s="255"/>
      <c r="H194" s="115">
        <v>6</v>
      </c>
      <c r="I194" s="97">
        <v>20000</v>
      </c>
      <c r="J194" s="97">
        <v>20000</v>
      </c>
      <c r="K194" s="87" t="s">
        <v>37</v>
      </c>
      <c r="L194" s="88" t="s">
        <v>35</v>
      </c>
      <c r="M194" s="89" t="s">
        <v>738</v>
      </c>
      <c r="N194" s="243" t="s">
        <v>741</v>
      </c>
      <c r="O194" s="243"/>
    </row>
    <row r="195" spans="1:15" ht="54" customHeight="1" x14ac:dyDescent="0.2">
      <c r="A195" s="80">
        <f t="shared" si="2"/>
        <v>191</v>
      </c>
      <c r="B195" s="243" t="s">
        <v>777</v>
      </c>
      <c r="C195" s="243" t="s">
        <v>316</v>
      </c>
      <c r="D195" s="243" t="s">
        <v>316</v>
      </c>
      <c r="E195" s="252"/>
      <c r="F195" s="114" t="s">
        <v>973</v>
      </c>
      <c r="G195" s="255"/>
      <c r="H195" s="115">
        <v>30</v>
      </c>
      <c r="I195" s="97">
        <v>45000</v>
      </c>
      <c r="J195" s="97">
        <v>45000</v>
      </c>
      <c r="K195" s="87" t="s">
        <v>37</v>
      </c>
      <c r="L195" s="88" t="s">
        <v>35</v>
      </c>
      <c r="M195" s="89" t="s">
        <v>738</v>
      </c>
      <c r="N195" s="243" t="s">
        <v>741</v>
      </c>
      <c r="O195" s="243"/>
    </row>
    <row r="196" spans="1:15" ht="54" customHeight="1" x14ac:dyDescent="0.2">
      <c r="A196" s="80">
        <f t="shared" si="2"/>
        <v>192</v>
      </c>
      <c r="B196" s="243" t="s">
        <v>777</v>
      </c>
      <c r="C196" s="243" t="s">
        <v>316</v>
      </c>
      <c r="D196" s="243" t="s">
        <v>316</v>
      </c>
      <c r="E196" s="252"/>
      <c r="F196" s="114" t="s">
        <v>974</v>
      </c>
      <c r="G196" s="255"/>
      <c r="H196" s="115">
        <v>30</v>
      </c>
      <c r="I196" s="97">
        <v>45000</v>
      </c>
      <c r="J196" s="97">
        <v>45000</v>
      </c>
      <c r="K196" s="87" t="s">
        <v>37</v>
      </c>
      <c r="L196" s="88" t="s">
        <v>35</v>
      </c>
      <c r="M196" s="89" t="s">
        <v>738</v>
      </c>
      <c r="N196" s="243" t="s">
        <v>741</v>
      </c>
      <c r="O196" s="243"/>
    </row>
    <row r="197" spans="1:15" ht="54" customHeight="1" x14ac:dyDescent="0.2">
      <c r="A197" s="80">
        <f t="shared" si="2"/>
        <v>193</v>
      </c>
      <c r="B197" s="243" t="s">
        <v>777</v>
      </c>
      <c r="C197" s="243" t="s">
        <v>316</v>
      </c>
      <c r="D197" s="243" t="s">
        <v>316</v>
      </c>
      <c r="E197" s="252"/>
      <c r="F197" s="114" t="s">
        <v>975</v>
      </c>
      <c r="G197" s="255"/>
      <c r="H197" s="115">
        <v>15</v>
      </c>
      <c r="I197" s="97">
        <v>50000</v>
      </c>
      <c r="J197" s="97">
        <v>50000</v>
      </c>
      <c r="K197" s="87" t="s">
        <v>37</v>
      </c>
      <c r="L197" s="88" t="s">
        <v>35</v>
      </c>
      <c r="M197" s="89" t="s">
        <v>738</v>
      </c>
      <c r="N197" s="243" t="s">
        <v>741</v>
      </c>
      <c r="O197" s="243"/>
    </row>
    <row r="198" spans="1:15" ht="54" customHeight="1" x14ac:dyDescent="0.2">
      <c r="A198" s="80">
        <f t="shared" si="2"/>
        <v>194</v>
      </c>
      <c r="B198" s="243" t="s">
        <v>777</v>
      </c>
      <c r="C198" s="243" t="s">
        <v>316</v>
      </c>
      <c r="D198" s="243" t="s">
        <v>316</v>
      </c>
      <c r="E198" s="252"/>
      <c r="F198" s="116" t="s">
        <v>976</v>
      </c>
      <c r="G198" s="255"/>
      <c r="H198" s="115">
        <v>12</v>
      </c>
      <c r="I198" s="97">
        <v>35000</v>
      </c>
      <c r="J198" s="97">
        <v>35000</v>
      </c>
      <c r="K198" s="87" t="s">
        <v>37</v>
      </c>
      <c r="L198" s="88" t="s">
        <v>35</v>
      </c>
      <c r="M198" s="89" t="s">
        <v>738</v>
      </c>
      <c r="N198" s="243" t="s">
        <v>741</v>
      </c>
      <c r="O198" s="243"/>
    </row>
    <row r="199" spans="1:15" ht="54" customHeight="1" x14ac:dyDescent="0.2">
      <c r="A199" s="80">
        <f t="shared" ref="A199:A262" si="3">+A198+1</f>
        <v>195</v>
      </c>
      <c r="B199" s="243" t="s">
        <v>777</v>
      </c>
      <c r="C199" s="243" t="s">
        <v>316</v>
      </c>
      <c r="D199" s="243" t="s">
        <v>316</v>
      </c>
      <c r="E199" s="252"/>
      <c r="F199" s="114" t="s">
        <v>977</v>
      </c>
      <c r="G199" s="255"/>
      <c r="H199" s="120">
        <v>5</v>
      </c>
      <c r="I199" s="97">
        <v>2795000</v>
      </c>
      <c r="J199" s="97">
        <v>2795000</v>
      </c>
      <c r="K199" s="87" t="s">
        <v>37</v>
      </c>
      <c r="L199" s="88" t="s">
        <v>35</v>
      </c>
      <c r="M199" s="89" t="s">
        <v>738</v>
      </c>
      <c r="N199" s="243" t="s">
        <v>741</v>
      </c>
      <c r="O199" s="243"/>
    </row>
    <row r="200" spans="1:15" ht="54" customHeight="1" x14ac:dyDescent="0.2">
      <c r="A200" s="80">
        <f t="shared" si="3"/>
        <v>196</v>
      </c>
      <c r="B200" s="243" t="s">
        <v>777</v>
      </c>
      <c r="C200" s="243" t="s">
        <v>316</v>
      </c>
      <c r="D200" s="243" t="s">
        <v>316</v>
      </c>
      <c r="E200" s="252"/>
      <c r="F200" s="114" t="s">
        <v>978</v>
      </c>
      <c r="G200" s="255"/>
      <c r="H200" s="120">
        <v>15</v>
      </c>
      <c r="I200" s="97">
        <v>70000</v>
      </c>
      <c r="J200" s="97">
        <v>70000</v>
      </c>
      <c r="K200" s="87" t="s">
        <v>37</v>
      </c>
      <c r="L200" s="88" t="s">
        <v>35</v>
      </c>
      <c r="M200" s="89" t="s">
        <v>738</v>
      </c>
      <c r="N200" s="243" t="s">
        <v>741</v>
      </c>
      <c r="O200" s="243"/>
    </row>
    <row r="201" spans="1:15" ht="54" customHeight="1" x14ac:dyDescent="0.2">
      <c r="A201" s="80">
        <f t="shared" si="3"/>
        <v>197</v>
      </c>
      <c r="B201" s="243" t="s">
        <v>777</v>
      </c>
      <c r="C201" s="243" t="s">
        <v>316</v>
      </c>
      <c r="D201" s="243" t="s">
        <v>316</v>
      </c>
      <c r="E201" s="252"/>
      <c r="F201" s="114" t="s">
        <v>979</v>
      </c>
      <c r="G201" s="255"/>
      <c r="H201" s="120">
        <v>4</v>
      </c>
      <c r="I201" s="97">
        <v>590000</v>
      </c>
      <c r="J201" s="97">
        <v>590000</v>
      </c>
      <c r="K201" s="87" t="s">
        <v>37</v>
      </c>
      <c r="L201" s="88" t="s">
        <v>35</v>
      </c>
      <c r="M201" s="89" t="s">
        <v>738</v>
      </c>
      <c r="N201" s="243" t="s">
        <v>741</v>
      </c>
      <c r="O201" s="243"/>
    </row>
    <row r="202" spans="1:15" ht="54" customHeight="1" x14ac:dyDescent="0.2">
      <c r="A202" s="80">
        <f t="shared" si="3"/>
        <v>198</v>
      </c>
      <c r="B202" s="243" t="s">
        <v>777</v>
      </c>
      <c r="C202" s="243" t="s">
        <v>316</v>
      </c>
      <c r="D202" s="243" t="s">
        <v>316</v>
      </c>
      <c r="E202" s="252"/>
      <c r="F202" s="114" t="s">
        <v>980</v>
      </c>
      <c r="G202" s="255"/>
      <c r="H202" s="120">
        <v>15</v>
      </c>
      <c r="I202" s="97">
        <v>575000</v>
      </c>
      <c r="J202" s="97">
        <v>575000</v>
      </c>
      <c r="K202" s="87" t="s">
        <v>37</v>
      </c>
      <c r="L202" s="88" t="s">
        <v>35</v>
      </c>
      <c r="M202" s="89" t="s">
        <v>738</v>
      </c>
      <c r="N202" s="243" t="s">
        <v>741</v>
      </c>
      <c r="O202" s="243"/>
    </row>
    <row r="203" spans="1:15" ht="54" customHeight="1" x14ac:dyDescent="0.2">
      <c r="A203" s="80">
        <f t="shared" si="3"/>
        <v>199</v>
      </c>
      <c r="B203" s="243" t="s">
        <v>777</v>
      </c>
      <c r="C203" s="243" t="s">
        <v>316</v>
      </c>
      <c r="D203" s="243" t="s">
        <v>316</v>
      </c>
      <c r="E203" s="252"/>
      <c r="F203" s="114" t="s">
        <v>981</v>
      </c>
      <c r="G203" s="255"/>
      <c r="H203" s="120">
        <v>30</v>
      </c>
      <c r="I203" s="97">
        <v>1185000</v>
      </c>
      <c r="J203" s="97">
        <v>1185000</v>
      </c>
      <c r="K203" s="87" t="s">
        <v>37</v>
      </c>
      <c r="L203" s="88" t="s">
        <v>35</v>
      </c>
      <c r="M203" s="89" t="s">
        <v>738</v>
      </c>
      <c r="N203" s="243" t="s">
        <v>741</v>
      </c>
      <c r="O203" s="243"/>
    </row>
    <row r="204" spans="1:15" ht="54" customHeight="1" x14ac:dyDescent="0.2">
      <c r="A204" s="80">
        <f t="shared" si="3"/>
        <v>200</v>
      </c>
      <c r="B204" s="243" t="s">
        <v>777</v>
      </c>
      <c r="C204" s="243" t="s">
        <v>316</v>
      </c>
      <c r="D204" s="243" t="s">
        <v>316</v>
      </c>
      <c r="E204" s="252"/>
      <c r="F204" s="114" t="s">
        <v>982</v>
      </c>
      <c r="G204" s="255"/>
      <c r="H204" s="120">
        <v>30</v>
      </c>
      <c r="I204" s="97">
        <v>115000</v>
      </c>
      <c r="J204" s="97">
        <v>115000</v>
      </c>
      <c r="K204" s="87" t="s">
        <v>37</v>
      </c>
      <c r="L204" s="88" t="s">
        <v>35</v>
      </c>
      <c r="M204" s="89" t="s">
        <v>738</v>
      </c>
      <c r="N204" s="243" t="s">
        <v>741</v>
      </c>
      <c r="O204" s="243"/>
    </row>
    <row r="205" spans="1:15" ht="54" customHeight="1" x14ac:dyDescent="0.2">
      <c r="A205" s="80">
        <f t="shared" si="3"/>
        <v>201</v>
      </c>
      <c r="B205" s="243" t="s">
        <v>777</v>
      </c>
      <c r="C205" s="243" t="s">
        <v>316</v>
      </c>
      <c r="D205" s="243" t="s">
        <v>316</v>
      </c>
      <c r="E205" s="252"/>
      <c r="F205" s="114" t="s">
        <v>983</v>
      </c>
      <c r="G205" s="255"/>
      <c r="H205" s="120">
        <v>30</v>
      </c>
      <c r="I205" s="97">
        <v>645000</v>
      </c>
      <c r="J205" s="97">
        <v>645000</v>
      </c>
      <c r="K205" s="87" t="s">
        <v>37</v>
      </c>
      <c r="L205" s="88" t="s">
        <v>35</v>
      </c>
      <c r="M205" s="89" t="s">
        <v>738</v>
      </c>
      <c r="N205" s="243" t="s">
        <v>741</v>
      </c>
      <c r="O205" s="243"/>
    </row>
    <row r="206" spans="1:15" ht="54" customHeight="1" x14ac:dyDescent="0.2">
      <c r="A206" s="80">
        <f t="shared" si="3"/>
        <v>202</v>
      </c>
      <c r="B206" s="243" t="s">
        <v>777</v>
      </c>
      <c r="C206" s="243" t="s">
        <v>316</v>
      </c>
      <c r="D206" s="243" t="s">
        <v>316</v>
      </c>
      <c r="E206" s="252"/>
      <c r="F206" s="114" t="s">
        <v>984</v>
      </c>
      <c r="G206" s="255"/>
      <c r="H206" s="120">
        <v>35</v>
      </c>
      <c r="I206" s="97">
        <v>285000</v>
      </c>
      <c r="J206" s="97">
        <v>285000</v>
      </c>
      <c r="K206" s="87" t="s">
        <v>37</v>
      </c>
      <c r="L206" s="88" t="s">
        <v>35</v>
      </c>
      <c r="M206" s="89" t="s">
        <v>738</v>
      </c>
      <c r="N206" s="243" t="s">
        <v>741</v>
      </c>
      <c r="O206" s="243"/>
    </row>
    <row r="207" spans="1:15" ht="54" customHeight="1" x14ac:dyDescent="0.2">
      <c r="A207" s="80">
        <f t="shared" si="3"/>
        <v>203</v>
      </c>
      <c r="B207" s="243" t="s">
        <v>777</v>
      </c>
      <c r="C207" s="243" t="s">
        <v>316</v>
      </c>
      <c r="D207" s="243" t="s">
        <v>316</v>
      </c>
      <c r="E207" s="252"/>
      <c r="F207" s="114" t="s">
        <v>985</v>
      </c>
      <c r="G207" s="255"/>
      <c r="H207" s="120">
        <v>10</v>
      </c>
      <c r="I207" s="97">
        <v>80000</v>
      </c>
      <c r="J207" s="97">
        <v>80000</v>
      </c>
      <c r="K207" s="87" t="s">
        <v>37</v>
      </c>
      <c r="L207" s="88" t="s">
        <v>35</v>
      </c>
      <c r="M207" s="89" t="s">
        <v>738</v>
      </c>
      <c r="N207" s="243" t="s">
        <v>741</v>
      </c>
      <c r="O207" s="243"/>
    </row>
    <row r="208" spans="1:15" ht="54" customHeight="1" x14ac:dyDescent="0.2">
      <c r="A208" s="80">
        <f t="shared" si="3"/>
        <v>204</v>
      </c>
      <c r="B208" s="243" t="s">
        <v>777</v>
      </c>
      <c r="C208" s="243" t="s">
        <v>316</v>
      </c>
      <c r="D208" s="243" t="s">
        <v>316</v>
      </c>
      <c r="E208" s="252"/>
      <c r="F208" s="114" t="s">
        <v>985</v>
      </c>
      <c r="G208" s="255"/>
      <c r="H208" s="120">
        <v>25</v>
      </c>
      <c r="I208" s="97">
        <v>290000</v>
      </c>
      <c r="J208" s="97">
        <v>290000</v>
      </c>
      <c r="K208" s="87" t="s">
        <v>37</v>
      </c>
      <c r="L208" s="88" t="s">
        <v>35</v>
      </c>
      <c r="M208" s="89" t="s">
        <v>738</v>
      </c>
      <c r="N208" s="243" t="s">
        <v>741</v>
      </c>
      <c r="O208" s="243"/>
    </row>
    <row r="209" spans="1:15" ht="54" customHeight="1" x14ac:dyDescent="0.2">
      <c r="A209" s="80">
        <f t="shared" si="3"/>
        <v>205</v>
      </c>
      <c r="B209" s="243" t="s">
        <v>777</v>
      </c>
      <c r="C209" s="243" t="s">
        <v>316</v>
      </c>
      <c r="D209" s="243" t="s">
        <v>316</v>
      </c>
      <c r="E209" s="252"/>
      <c r="F209" s="114" t="s">
        <v>986</v>
      </c>
      <c r="G209" s="255"/>
      <c r="H209" s="120">
        <v>15</v>
      </c>
      <c r="I209" s="97">
        <v>1205000</v>
      </c>
      <c r="J209" s="97">
        <v>1205000</v>
      </c>
      <c r="K209" s="87" t="s">
        <v>37</v>
      </c>
      <c r="L209" s="88" t="s">
        <v>35</v>
      </c>
      <c r="M209" s="89" t="s">
        <v>738</v>
      </c>
      <c r="N209" s="243" t="s">
        <v>741</v>
      </c>
      <c r="O209" s="243"/>
    </row>
    <row r="210" spans="1:15" ht="54" customHeight="1" x14ac:dyDescent="0.2">
      <c r="A210" s="80">
        <f t="shared" si="3"/>
        <v>206</v>
      </c>
      <c r="B210" s="243" t="s">
        <v>777</v>
      </c>
      <c r="C210" s="243" t="s">
        <v>316</v>
      </c>
      <c r="D210" s="243" t="s">
        <v>316</v>
      </c>
      <c r="E210" s="252"/>
      <c r="F210" s="114" t="s">
        <v>987</v>
      </c>
      <c r="G210" s="255"/>
      <c r="H210" s="120">
        <v>25</v>
      </c>
      <c r="I210" s="97">
        <v>145000</v>
      </c>
      <c r="J210" s="97">
        <v>145000</v>
      </c>
      <c r="K210" s="87" t="s">
        <v>37</v>
      </c>
      <c r="L210" s="88" t="s">
        <v>35</v>
      </c>
      <c r="M210" s="89" t="s">
        <v>738</v>
      </c>
      <c r="N210" s="243" t="s">
        <v>741</v>
      </c>
      <c r="O210" s="243"/>
    </row>
    <row r="211" spans="1:15" ht="54" customHeight="1" x14ac:dyDescent="0.2">
      <c r="A211" s="80">
        <f t="shared" si="3"/>
        <v>207</v>
      </c>
      <c r="B211" s="243" t="s">
        <v>777</v>
      </c>
      <c r="C211" s="243" t="s">
        <v>316</v>
      </c>
      <c r="D211" s="243" t="s">
        <v>316</v>
      </c>
      <c r="E211" s="252"/>
      <c r="F211" s="114" t="s">
        <v>988</v>
      </c>
      <c r="G211" s="255"/>
      <c r="H211" s="120">
        <v>15</v>
      </c>
      <c r="I211" s="97">
        <v>105000</v>
      </c>
      <c r="J211" s="97">
        <v>105000</v>
      </c>
      <c r="K211" s="87" t="s">
        <v>37</v>
      </c>
      <c r="L211" s="88" t="s">
        <v>35</v>
      </c>
      <c r="M211" s="89" t="s">
        <v>738</v>
      </c>
      <c r="N211" s="243" t="s">
        <v>741</v>
      </c>
      <c r="O211" s="243"/>
    </row>
    <row r="212" spans="1:15" ht="54" customHeight="1" x14ac:dyDescent="0.2">
      <c r="A212" s="80">
        <f t="shared" si="3"/>
        <v>208</v>
      </c>
      <c r="B212" s="243" t="s">
        <v>777</v>
      </c>
      <c r="C212" s="243" t="s">
        <v>316</v>
      </c>
      <c r="D212" s="243" t="s">
        <v>316</v>
      </c>
      <c r="E212" s="252"/>
      <c r="F212" s="114" t="s">
        <v>989</v>
      </c>
      <c r="G212" s="255"/>
      <c r="H212" s="120">
        <v>15</v>
      </c>
      <c r="I212" s="97">
        <v>105000</v>
      </c>
      <c r="J212" s="97">
        <v>105000</v>
      </c>
      <c r="K212" s="87" t="s">
        <v>37</v>
      </c>
      <c r="L212" s="88" t="s">
        <v>35</v>
      </c>
      <c r="M212" s="89" t="s">
        <v>738</v>
      </c>
      <c r="N212" s="243" t="s">
        <v>741</v>
      </c>
      <c r="O212" s="243"/>
    </row>
    <row r="213" spans="1:15" ht="54" customHeight="1" x14ac:dyDescent="0.2">
      <c r="A213" s="80">
        <f t="shared" si="3"/>
        <v>209</v>
      </c>
      <c r="B213" s="243" t="s">
        <v>777</v>
      </c>
      <c r="C213" s="243" t="s">
        <v>316</v>
      </c>
      <c r="D213" s="243" t="s">
        <v>316</v>
      </c>
      <c r="E213" s="252"/>
      <c r="F213" s="114" t="s">
        <v>990</v>
      </c>
      <c r="G213" s="255"/>
      <c r="H213" s="120">
        <v>20</v>
      </c>
      <c r="I213" s="97">
        <v>415000</v>
      </c>
      <c r="J213" s="97">
        <v>415000</v>
      </c>
      <c r="K213" s="87" t="s">
        <v>37</v>
      </c>
      <c r="L213" s="88" t="s">
        <v>35</v>
      </c>
      <c r="M213" s="89" t="s">
        <v>738</v>
      </c>
      <c r="N213" s="243" t="s">
        <v>741</v>
      </c>
      <c r="O213" s="243"/>
    </row>
    <row r="214" spans="1:15" ht="54" customHeight="1" x14ac:dyDescent="0.2">
      <c r="A214" s="80">
        <f t="shared" si="3"/>
        <v>210</v>
      </c>
      <c r="B214" s="243" t="s">
        <v>777</v>
      </c>
      <c r="C214" s="243" t="s">
        <v>316</v>
      </c>
      <c r="D214" s="243" t="s">
        <v>316</v>
      </c>
      <c r="E214" s="252"/>
      <c r="F214" s="114" t="s">
        <v>990</v>
      </c>
      <c r="G214" s="255"/>
      <c r="H214" s="120">
        <v>15</v>
      </c>
      <c r="I214" s="97">
        <v>130000</v>
      </c>
      <c r="J214" s="97">
        <v>130000</v>
      </c>
      <c r="K214" s="87" t="s">
        <v>37</v>
      </c>
      <c r="L214" s="88" t="s">
        <v>35</v>
      </c>
      <c r="M214" s="89" t="s">
        <v>738</v>
      </c>
      <c r="N214" s="243" t="s">
        <v>741</v>
      </c>
      <c r="O214" s="243"/>
    </row>
    <row r="215" spans="1:15" ht="54" customHeight="1" x14ac:dyDescent="0.2">
      <c r="A215" s="80">
        <f t="shared" si="3"/>
        <v>211</v>
      </c>
      <c r="B215" s="243" t="s">
        <v>777</v>
      </c>
      <c r="C215" s="243" t="s">
        <v>316</v>
      </c>
      <c r="D215" s="243" t="s">
        <v>316</v>
      </c>
      <c r="E215" s="252"/>
      <c r="F215" s="114" t="s">
        <v>991</v>
      </c>
      <c r="G215" s="255"/>
      <c r="H215" s="120">
        <v>10</v>
      </c>
      <c r="I215" s="97">
        <v>220000</v>
      </c>
      <c r="J215" s="97">
        <v>220000</v>
      </c>
      <c r="K215" s="87" t="s">
        <v>37</v>
      </c>
      <c r="L215" s="88" t="s">
        <v>35</v>
      </c>
      <c r="M215" s="89" t="s">
        <v>738</v>
      </c>
      <c r="N215" s="243" t="s">
        <v>741</v>
      </c>
      <c r="O215" s="243"/>
    </row>
    <row r="216" spans="1:15" ht="54" customHeight="1" x14ac:dyDescent="0.2">
      <c r="A216" s="80">
        <f t="shared" si="3"/>
        <v>212</v>
      </c>
      <c r="B216" s="243" t="s">
        <v>777</v>
      </c>
      <c r="C216" s="243" t="s">
        <v>316</v>
      </c>
      <c r="D216" s="243" t="s">
        <v>316</v>
      </c>
      <c r="E216" s="252"/>
      <c r="F216" s="114" t="s">
        <v>992</v>
      </c>
      <c r="G216" s="255"/>
      <c r="H216" s="120">
        <v>10</v>
      </c>
      <c r="I216" s="97">
        <v>65000</v>
      </c>
      <c r="J216" s="97">
        <v>65000</v>
      </c>
      <c r="K216" s="87" t="s">
        <v>37</v>
      </c>
      <c r="L216" s="88" t="s">
        <v>35</v>
      </c>
      <c r="M216" s="89" t="s">
        <v>738</v>
      </c>
      <c r="N216" s="243" t="s">
        <v>741</v>
      </c>
      <c r="O216" s="243"/>
    </row>
    <row r="217" spans="1:15" ht="54" customHeight="1" x14ac:dyDescent="0.2">
      <c r="A217" s="80">
        <f t="shared" si="3"/>
        <v>213</v>
      </c>
      <c r="B217" s="243" t="s">
        <v>777</v>
      </c>
      <c r="C217" s="243" t="s">
        <v>316</v>
      </c>
      <c r="D217" s="243" t="s">
        <v>316</v>
      </c>
      <c r="E217" s="252"/>
      <c r="F217" s="114" t="s">
        <v>993</v>
      </c>
      <c r="G217" s="255"/>
      <c r="H217" s="120">
        <v>25</v>
      </c>
      <c r="I217" s="97">
        <v>280000</v>
      </c>
      <c r="J217" s="97">
        <v>280000</v>
      </c>
      <c r="K217" s="87" t="s">
        <v>37</v>
      </c>
      <c r="L217" s="88" t="s">
        <v>35</v>
      </c>
      <c r="M217" s="89" t="s">
        <v>738</v>
      </c>
      <c r="N217" s="243" t="s">
        <v>741</v>
      </c>
      <c r="O217" s="243"/>
    </row>
    <row r="218" spans="1:15" ht="54" customHeight="1" x14ac:dyDescent="0.2">
      <c r="A218" s="80">
        <f t="shared" si="3"/>
        <v>214</v>
      </c>
      <c r="B218" s="243" t="s">
        <v>777</v>
      </c>
      <c r="C218" s="243" t="s">
        <v>316</v>
      </c>
      <c r="D218" s="243" t="s">
        <v>316</v>
      </c>
      <c r="E218" s="252"/>
      <c r="F218" s="114" t="s">
        <v>994</v>
      </c>
      <c r="G218" s="255"/>
      <c r="H218" s="120">
        <v>15</v>
      </c>
      <c r="I218" s="97">
        <v>70000</v>
      </c>
      <c r="J218" s="97">
        <v>70000</v>
      </c>
      <c r="K218" s="87" t="s">
        <v>37</v>
      </c>
      <c r="L218" s="88" t="s">
        <v>35</v>
      </c>
      <c r="M218" s="89" t="s">
        <v>738</v>
      </c>
      <c r="N218" s="243" t="s">
        <v>741</v>
      </c>
      <c r="O218" s="243"/>
    </row>
    <row r="219" spans="1:15" ht="54" customHeight="1" x14ac:dyDescent="0.2">
      <c r="A219" s="80">
        <f t="shared" si="3"/>
        <v>215</v>
      </c>
      <c r="B219" s="243" t="s">
        <v>777</v>
      </c>
      <c r="C219" s="243" t="s">
        <v>316</v>
      </c>
      <c r="D219" s="243" t="s">
        <v>316</v>
      </c>
      <c r="E219" s="252"/>
      <c r="F219" s="116" t="s">
        <v>995</v>
      </c>
      <c r="G219" s="255"/>
      <c r="H219" s="120">
        <v>10</v>
      </c>
      <c r="I219" s="97">
        <v>210000</v>
      </c>
      <c r="J219" s="97">
        <v>210000</v>
      </c>
      <c r="K219" s="87" t="s">
        <v>37</v>
      </c>
      <c r="L219" s="88" t="s">
        <v>35</v>
      </c>
      <c r="M219" s="89" t="s">
        <v>738</v>
      </c>
      <c r="N219" s="243" t="s">
        <v>741</v>
      </c>
      <c r="O219" s="243"/>
    </row>
    <row r="220" spans="1:15" ht="54" customHeight="1" x14ac:dyDescent="0.2">
      <c r="A220" s="80">
        <f t="shared" si="3"/>
        <v>216</v>
      </c>
      <c r="B220" s="243" t="s">
        <v>777</v>
      </c>
      <c r="C220" s="243" t="s">
        <v>316</v>
      </c>
      <c r="D220" s="243" t="s">
        <v>316</v>
      </c>
      <c r="E220" s="252"/>
      <c r="F220" s="114" t="s">
        <v>996</v>
      </c>
      <c r="G220" s="255"/>
      <c r="H220" s="121">
        <v>20</v>
      </c>
      <c r="I220" s="97">
        <v>145000</v>
      </c>
      <c r="J220" s="97">
        <v>145000</v>
      </c>
      <c r="K220" s="87" t="s">
        <v>37</v>
      </c>
      <c r="L220" s="88" t="s">
        <v>35</v>
      </c>
      <c r="M220" s="89" t="s">
        <v>738</v>
      </c>
      <c r="N220" s="243" t="s">
        <v>741</v>
      </c>
      <c r="O220" s="243"/>
    </row>
    <row r="221" spans="1:15" ht="54" customHeight="1" x14ac:dyDescent="0.2">
      <c r="A221" s="80">
        <f t="shared" si="3"/>
        <v>217</v>
      </c>
      <c r="B221" s="243" t="s">
        <v>777</v>
      </c>
      <c r="C221" s="243" t="s">
        <v>316</v>
      </c>
      <c r="D221" s="243" t="s">
        <v>316</v>
      </c>
      <c r="E221" s="252"/>
      <c r="F221" s="114" t="s">
        <v>997</v>
      </c>
      <c r="G221" s="255"/>
      <c r="H221" s="121">
        <v>20</v>
      </c>
      <c r="I221" s="97">
        <v>145000</v>
      </c>
      <c r="J221" s="97">
        <v>145000</v>
      </c>
      <c r="K221" s="87" t="s">
        <v>37</v>
      </c>
      <c r="L221" s="88" t="s">
        <v>35</v>
      </c>
      <c r="M221" s="89" t="s">
        <v>738</v>
      </c>
      <c r="N221" s="243" t="s">
        <v>741</v>
      </c>
      <c r="O221" s="243"/>
    </row>
    <row r="222" spans="1:15" ht="54" customHeight="1" x14ac:dyDescent="0.2">
      <c r="A222" s="80">
        <f t="shared" si="3"/>
        <v>218</v>
      </c>
      <c r="B222" s="243" t="s">
        <v>777</v>
      </c>
      <c r="C222" s="243" t="s">
        <v>316</v>
      </c>
      <c r="D222" s="243" t="s">
        <v>316</v>
      </c>
      <c r="E222" s="252"/>
      <c r="F222" s="114" t="s">
        <v>998</v>
      </c>
      <c r="G222" s="255"/>
      <c r="H222" s="121">
        <v>35</v>
      </c>
      <c r="I222" s="97">
        <v>255000</v>
      </c>
      <c r="J222" s="97">
        <v>255000</v>
      </c>
      <c r="K222" s="87" t="s">
        <v>37</v>
      </c>
      <c r="L222" s="88" t="s">
        <v>35</v>
      </c>
      <c r="M222" s="89" t="s">
        <v>738</v>
      </c>
      <c r="N222" s="243" t="s">
        <v>741</v>
      </c>
      <c r="O222" s="243"/>
    </row>
    <row r="223" spans="1:15" ht="54" customHeight="1" x14ac:dyDescent="0.2">
      <c r="A223" s="80">
        <f t="shared" si="3"/>
        <v>219</v>
      </c>
      <c r="B223" s="243" t="s">
        <v>777</v>
      </c>
      <c r="C223" s="243" t="s">
        <v>316</v>
      </c>
      <c r="D223" s="243" t="s">
        <v>316</v>
      </c>
      <c r="E223" s="252"/>
      <c r="F223" s="114" t="s">
        <v>999</v>
      </c>
      <c r="G223" s="255"/>
      <c r="H223" s="121">
        <v>30</v>
      </c>
      <c r="I223" s="97">
        <v>220000</v>
      </c>
      <c r="J223" s="97">
        <v>220000</v>
      </c>
      <c r="K223" s="87" t="s">
        <v>37</v>
      </c>
      <c r="L223" s="88" t="s">
        <v>35</v>
      </c>
      <c r="M223" s="89" t="s">
        <v>738</v>
      </c>
      <c r="N223" s="243" t="s">
        <v>741</v>
      </c>
      <c r="O223" s="243"/>
    </row>
    <row r="224" spans="1:15" ht="54" customHeight="1" x14ac:dyDescent="0.2">
      <c r="A224" s="80">
        <f t="shared" si="3"/>
        <v>220</v>
      </c>
      <c r="B224" s="243" t="s">
        <v>777</v>
      </c>
      <c r="C224" s="243" t="s">
        <v>316</v>
      </c>
      <c r="D224" s="243" t="s">
        <v>316</v>
      </c>
      <c r="E224" s="252"/>
      <c r="F224" s="114" t="s">
        <v>1000</v>
      </c>
      <c r="G224" s="255"/>
      <c r="H224" s="121">
        <v>20</v>
      </c>
      <c r="I224" s="97">
        <v>165000</v>
      </c>
      <c r="J224" s="97">
        <v>165000</v>
      </c>
      <c r="K224" s="87" t="s">
        <v>37</v>
      </c>
      <c r="L224" s="88" t="s">
        <v>35</v>
      </c>
      <c r="M224" s="89" t="s">
        <v>738</v>
      </c>
      <c r="N224" s="243" t="s">
        <v>741</v>
      </c>
      <c r="O224" s="243"/>
    </row>
    <row r="225" spans="1:15" ht="54" customHeight="1" x14ac:dyDescent="0.2">
      <c r="A225" s="80">
        <f t="shared" si="3"/>
        <v>221</v>
      </c>
      <c r="B225" s="243" t="s">
        <v>777</v>
      </c>
      <c r="C225" s="243" t="s">
        <v>316</v>
      </c>
      <c r="D225" s="243" t="s">
        <v>316</v>
      </c>
      <c r="E225" s="252"/>
      <c r="F225" s="114" t="s">
        <v>1001</v>
      </c>
      <c r="G225" s="255"/>
      <c r="H225" s="121">
        <v>20</v>
      </c>
      <c r="I225" s="97">
        <v>195000</v>
      </c>
      <c r="J225" s="97">
        <v>195000</v>
      </c>
      <c r="K225" s="87" t="s">
        <v>37</v>
      </c>
      <c r="L225" s="88" t="s">
        <v>35</v>
      </c>
      <c r="M225" s="89" t="s">
        <v>738</v>
      </c>
      <c r="N225" s="243" t="s">
        <v>741</v>
      </c>
      <c r="O225" s="243"/>
    </row>
    <row r="226" spans="1:15" ht="54" customHeight="1" x14ac:dyDescent="0.2">
      <c r="A226" s="80">
        <f t="shared" si="3"/>
        <v>222</v>
      </c>
      <c r="B226" s="243" t="s">
        <v>777</v>
      </c>
      <c r="C226" s="243" t="s">
        <v>316</v>
      </c>
      <c r="D226" s="243" t="s">
        <v>316</v>
      </c>
      <c r="E226" s="252"/>
      <c r="F226" s="114" t="s">
        <v>1002</v>
      </c>
      <c r="G226" s="255"/>
      <c r="H226" s="121">
        <v>35</v>
      </c>
      <c r="I226" s="97">
        <v>360000</v>
      </c>
      <c r="J226" s="97">
        <v>360000</v>
      </c>
      <c r="K226" s="87" t="s">
        <v>37</v>
      </c>
      <c r="L226" s="88" t="s">
        <v>35</v>
      </c>
      <c r="M226" s="89" t="s">
        <v>738</v>
      </c>
      <c r="N226" s="243" t="s">
        <v>741</v>
      </c>
      <c r="O226" s="243"/>
    </row>
    <row r="227" spans="1:15" ht="54" customHeight="1" x14ac:dyDescent="0.2">
      <c r="A227" s="80">
        <f t="shared" si="3"/>
        <v>223</v>
      </c>
      <c r="B227" s="243" t="s">
        <v>777</v>
      </c>
      <c r="C227" s="243" t="s">
        <v>316</v>
      </c>
      <c r="D227" s="243" t="s">
        <v>316</v>
      </c>
      <c r="E227" s="252"/>
      <c r="F227" s="114" t="s">
        <v>1003</v>
      </c>
      <c r="G227" s="255"/>
      <c r="H227" s="121">
        <v>20</v>
      </c>
      <c r="I227" s="97">
        <v>240000</v>
      </c>
      <c r="J227" s="97">
        <v>240000</v>
      </c>
      <c r="K227" s="87" t="s">
        <v>37</v>
      </c>
      <c r="L227" s="88" t="s">
        <v>35</v>
      </c>
      <c r="M227" s="89" t="s">
        <v>738</v>
      </c>
      <c r="N227" s="243" t="s">
        <v>741</v>
      </c>
      <c r="O227" s="243"/>
    </row>
    <row r="228" spans="1:15" ht="54" customHeight="1" x14ac:dyDescent="0.2">
      <c r="A228" s="80">
        <f t="shared" si="3"/>
        <v>224</v>
      </c>
      <c r="B228" s="243" t="s">
        <v>777</v>
      </c>
      <c r="C228" s="243" t="s">
        <v>316</v>
      </c>
      <c r="D228" s="243" t="s">
        <v>316</v>
      </c>
      <c r="E228" s="252"/>
      <c r="F228" s="116" t="s">
        <v>1004</v>
      </c>
      <c r="G228" s="255"/>
      <c r="H228" s="121">
        <v>20</v>
      </c>
      <c r="I228" s="97">
        <v>55000</v>
      </c>
      <c r="J228" s="97">
        <v>55000</v>
      </c>
      <c r="K228" s="87" t="s">
        <v>37</v>
      </c>
      <c r="L228" s="88" t="s">
        <v>35</v>
      </c>
      <c r="M228" s="89" t="s">
        <v>738</v>
      </c>
      <c r="N228" s="243" t="s">
        <v>741</v>
      </c>
      <c r="O228" s="243"/>
    </row>
    <row r="229" spans="1:15" ht="54" customHeight="1" x14ac:dyDescent="0.2">
      <c r="A229" s="80">
        <f t="shared" si="3"/>
        <v>225</v>
      </c>
      <c r="B229" s="243" t="s">
        <v>777</v>
      </c>
      <c r="C229" s="243" t="s">
        <v>316</v>
      </c>
      <c r="D229" s="243" t="s">
        <v>316</v>
      </c>
      <c r="E229" s="252"/>
      <c r="F229" s="122" t="s">
        <v>1005</v>
      </c>
      <c r="G229" s="255"/>
      <c r="H229" s="85">
        <v>5</v>
      </c>
      <c r="I229" s="97">
        <v>295000</v>
      </c>
      <c r="J229" s="97">
        <v>295000</v>
      </c>
      <c r="K229" s="87" t="s">
        <v>37</v>
      </c>
      <c r="L229" s="88" t="s">
        <v>35</v>
      </c>
      <c r="M229" s="89" t="s">
        <v>80</v>
      </c>
      <c r="N229" s="243" t="s">
        <v>1006</v>
      </c>
      <c r="O229" s="243"/>
    </row>
    <row r="230" spans="1:15" ht="63" customHeight="1" x14ac:dyDescent="0.2">
      <c r="A230" s="80">
        <f t="shared" si="3"/>
        <v>226</v>
      </c>
      <c r="B230" s="243" t="s">
        <v>777</v>
      </c>
      <c r="C230" s="243" t="s">
        <v>316</v>
      </c>
      <c r="D230" s="243" t="s">
        <v>316</v>
      </c>
      <c r="E230" s="252"/>
      <c r="F230" s="122" t="s">
        <v>1007</v>
      </c>
      <c r="G230" s="255"/>
      <c r="H230" s="96">
        <v>20</v>
      </c>
      <c r="I230" s="97">
        <v>860000</v>
      </c>
      <c r="J230" s="97">
        <v>860000</v>
      </c>
      <c r="K230" s="87" t="s">
        <v>37</v>
      </c>
      <c r="L230" s="88" t="s">
        <v>35</v>
      </c>
      <c r="M230" s="89" t="s">
        <v>80</v>
      </c>
      <c r="N230" s="243" t="s">
        <v>1006</v>
      </c>
      <c r="O230" s="243"/>
    </row>
    <row r="231" spans="1:15" ht="50.25" customHeight="1" x14ac:dyDescent="0.2">
      <c r="A231" s="80">
        <f t="shared" si="3"/>
        <v>227</v>
      </c>
      <c r="B231" s="243" t="s">
        <v>777</v>
      </c>
      <c r="C231" s="243" t="s">
        <v>316</v>
      </c>
      <c r="D231" s="243" t="s">
        <v>316</v>
      </c>
      <c r="E231" s="252"/>
      <c r="F231" s="122" t="s">
        <v>1008</v>
      </c>
      <c r="G231" s="255"/>
      <c r="H231" s="96">
        <v>25</v>
      </c>
      <c r="I231" s="97">
        <v>1120000</v>
      </c>
      <c r="J231" s="97">
        <v>1120000</v>
      </c>
      <c r="K231" s="87" t="s">
        <v>37</v>
      </c>
      <c r="L231" s="88" t="s">
        <v>35</v>
      </c>
      <c r="M231" s="89" t="s">
        <v>80</v>
      </c>
      <c r="N231" s="243" t="s">
        <v>1006</v>
      </c>
      <c r="O231" s="243"/>
    </row>
    <row r="232" spans="1:15" ht="63.75" customHeight="1" x14ac:dyDescent="0.2">
      <c r="A232" s="80">
        <f t="shared" si="3"/>
        <v>228</v>
      </c>
      <c r="B232" s="243" t="s">
        <v>777</v>
      </c>
      <c r="C232" s="243" t="s">
        <v>316</v>
      </c>
      <c r="D232" s="243" t="s">
        <v>316</v>
      </c>
      <c r="E232" s="252"/>
      <c r="F232" s="122" t="s">
        <v>1009</v>
      </c>
      <c r="G232" s="255"/>
      <c r="H232" s="96">
        <v>15</v>
      </c>
      <c r="I232" s="97">
        <v>715000</v>
      </c>
      <c r="J232" s="97">
        <v>715000</v>
      </c>
      <c r="K232" s="87" t="s">
        <v>37</v>
      </c>
      <c r="L232" s="88" t="s">
        <v>35</v>
      </c>
      <c r="M232" s="89" t="s">
        <v>80</v>
      </c>
      <c r="N232" s="243" t="s">
        <v>1006</v>
      </c>
      <c r="O232" s="243"/>
    </row>
    <row r="233" spans="1:15" ht="81.75" customHeight="1" x14ac:dyDescent="0.2">
      <c r="A233" s="80">
        <f t="shared" si="3"/>
        <v>229</v>
      </c>
      <c r="B233" s="243" t="s">
        <v>777</v>
      </c>
      <c r="C233" s="243" t="s">
        <v>316</v>
      </c>
      <c r="D233" s="243" t="s">
        <v>316</v>
      </c>
      <c r="E233" s="252"/>
      <c r="F233" s="122" t="s">
        <v>1010</v>
      </c>
      <c r="G233" s="255"/>
      <c r="H233" s="96">
        <v>2</v>
      </c>
      <c r="I233" s="97">
        <v>90000</v>
      </c>
      <c r="J233" s="97">
        <v>90000</v>
      </c>
      <c r="K233" s="87" t="s">
        <v>37</v>
      </c>
      <c r="L233" s="88" t="s">
        <v>35</v>
      </c>
      <c r="M233" s="89" t="s">
        <v>80</v>
      </c>
      <c r="N233" s="243" t="s">
        <v>1006</v>
      </c>
      <c r="O233" s="243"/>
    </row>
    <row r="234" spans="1:15" ht="66.75" customHeight="1" x14ac:dyDescent="0.2">
      <c r="A234" s="80">
        <f t="shared" si="3"/>
        <v>230</v>
      </c>
      <c r="B234" s="243" t="s">
        <v>777</v>
      </c>
      <c r="C234" s="243" t="s">
        <v>316</v>
      </c>
      <c r="D234" s="243" t="s">
        <v>316</v>
      </c>
      <c r="E234" s="252"/>
      <c r="F234" s="122" t="s">
        <v>1011</v>
      </c>
      <c r="G234" s="255"/>
      <c r="H234" s="96">
        <v>29</v>
      </c>
      <c r="I234" s="97">
        <v>1665000</v>
      </c>
      <c r="J234" s="97">
        <v>1665000</v>
      </c>
      <c r="K234" s="87" t="s">
        <v>37</v>
      </c>
      <c r="L234" s="88" t="s">
        <v>35</v>
      </c>
      <c r="M234" s="89" t="s">
        <v>80</v>
      </c>
      <c r="N234" s="243" t="s">
        <v>1006</v>
      </c>
      <c r="O234" s="243"/>
    </row>
    <row r="235" spans="1:15" s="123" customFormat="1" ht="54" customHeight="1" x14ac:dyDescent="0.2">
      <c r="A235" s="80">
        <f t="shared" si="3"/>
        <v>231</v>
      </c>
      <c r="B235" s="243" t="s">
        <v>777</v>
      </c>
      <c r="C235" s="243" t="s">
        <v>316</v>
      </c>
      <c r="D235" s="243" t="s">
        <v>316</v>
      </c>
      <c r="E235" s="252"/>
      <c r="F235" s="243" t="s">
        <v>1012</v>
      </c>
      <c r="G235" s="255"/>
      <c r="H235" s="96">
        <v>7</v>
      </c>
      <c r="I235" s="97">
        <v>195000</v>
      </c>
      <c r="J235" s="97">
        <v>195000</v>
      </c>
      <c r="K235" s="87" t="s">
        <v>37</v>
      </c>
      <c r="L235" s="88" t="s">
        <v>35</v>
      </c>
      <c r="M235" s="89" t="s">
        <v>90</v>
      </c>
      <c r="N235" s="243" t="s">
        <v>1006</v>
      </c>
      <c r="O235" s="243"/>
    </row>
    <row r="236" spans="1:15" s="123" customFormat="1" ht="54" customHeight="1" x14ac:dyDescent="0.2">
      <c r="A236" s="80">
        <f t="shared" si="3"/>
        <v>232</v>
      </c>
      <c r="B236" s="243" t="s">
        <v>777</v>
      </c>
      <c r="C236" s="243" t="s">
        <v>316</v>
      </c>
      <c r="D236" s="243" t="s">
        <v>316</v>
      </c>
      <c r="E236" s="252"/>
      <c r="F236" s="243" t="s">
        <v>1013</v>
      </c>
      <c r="G236" s="255"/>
      <c r="H236" s="96">
        <v>5</v>
      </c>
      <c r="I236" s="97">
        <v>140000</v>
      </c>
      <c r="J236" s="97">
        <v>140000</v>
      </c>
      <c r="K236" s="87" t="s">
        <v>37</v>
      </c>
      <c r="L236" s="88" t="s">
        <v>35</v>
      </c>
      <c r="M236" s="89" t="s">
        <v>90</v>
      </c>
      <c r="N236" s="243" t="s">
        <v>1006</v>
      </c>
      <c r="O236" s="243"/>
    </row>
    <row r="237" spans="1:15" s="123" customFormat="1" ht="54" customHeight="1" x14ac:dyDescent="0.2">
      <c r="A237" s="80">
        <f t="shared" si="3"/>
        <v>233</v>
      </c>
      <c r="B237" s="243" t="s">
        <v>777</v>
      </c>
      <c r="C237" s="243" t="s">
        <v>316</v>
      </c>
      <c r="D237" s="243" t="s">
        <v>316</v>
      </c>
      <c r="E237" s="252"/>
      <c r="F237" s="243" t="s">
        <v>1014</v>
      </c>
      <c r="G237" s="255"/>
      <c r="H237" s="96">
        <v>5</v>
      </c>
      <c r="I237" s="97">
        <v>20000</v>
      </c>
      <c r="J237" s="97">
        <v>20000</v>
      </c>
      <c r="K237" s="87" t="s">
        <v>37</v>
      </c>
      <c r="L237" s="88" t="s">
        <v>35</v>
      </c>
      <c r="M237" s="89" t="s">
        <v>90</v>
      </c>
      <c r="N237" s="243" t="s">
        <v>1006</v>
      </c>
      <c r="O237" s="243"/>
    </row>
    <row r="238" spans="1:15" s="123" customFormat="1" ht="54" customHeight="1" x14ac:dyDescent="0.2">
      <c r="A238" s="80">
        <f t="shared" si="3"/>
        <v>234</v>
      </c>
      <c r="B238" s="243" t="s">
        <v>777</v>
      </c>
      <c r="C238" s="243" t="s">
        <v>316</v>
      </c>
      <c r="D238" s="243" t="s">
        <v>316</v>
      </c>
      <c r="E238" s="252"/>
      <c r="F238" s="243" t="s">
        <v>1015</v>
      </c>
      <c r="G238" s="255"/>
      <c r="H238" s="96">
        <v>10</v>
      </c>
      <c r="I238" s="97">
        <v>1710000</v>
      </c>
      <c r="J238" s="97">
        <v>1710000</v>
      </c>
      <c r="K238" s="87" t="s">
        <v>37</v>
      </c>
      <c r="L238" s="88" t="s">
        <v>35</v>
      </c>
      <c r="M238" s="89" t="s">
        <v>90</v>
      </c>
      <c r="N238" s="243" t="s">
        <v>1006</v>
      </c>
      <c r="O238" s="243"/>
    </row>
    <row r="239" spans="1:15" ht="54" customHeight="1" x14ac:dyDescent="0.2">
      <c r="A239" s="80">
        <f t="shared" si="3"/>
        <v>235</v>
      </c>
      <c r="B239" s="243" t="s">
        <v>777</v>
      </c>
      <c r="C239" s="243" t="s">
        <v>316</v>
      </c>
      <c r="D239" s="243" t="s">
        <v>316</v>
      </c>
      <c r="E239" s="252"/>
      <c r="F239" s="243" t="s">
        <v>1016</v>
      </c>
      <c r="G239" s="255"/>
      <c r="H239" s="96">
        <v>6</v>
      </c>
      <c r="I239" s="97">
        <v>165000</v>
      </c>
      <c r="J239" s="97">
        <v>165000</v>
      </c>
      <c r="K239" s="87" t="s">
        <v>37</v>
      </c>
      <c r="L239" s="88" t="s">
        <v>35</v>
      </c>
      <c r="M239" s="89" t="s">
        <v>90</v>
      </c>
      <c r="N239" s="243" t="s">
        <v>1006</v>
      </c>
      <c r="O239" s="243"/>
    </row>
    <row r="240" spans="1:15" ht="54" customHeight="1" x14ac:dyDescent="0.2">
      <c r="A240" s="80">
        <f t="shared" si="3"/>
        <v>236</v>
      </c>
      <c r="B240" s="243" t="s">
        <v>777</v>
      </c>
      <c r="C240" s="243" t="s">
        <v>316</v>
      </c>
      <c r="D240" s="243" t="s">
        <v>316</v>
      </c>
      <c r="E240" s="252"/>
      <c r="F240" s="243" t="s">
        <v>1017</v>
      </c>
      <c r="G240" s="255"/>
      <c r="H240" s="96">
        <v>15</v>
      </c>
      <c r="I240" s="97">
        <v>1140000</v>
      </c>
      <c r="J240" s="97">
        <v>1140000</v>
      </c>
      <c r="K240" s="87" t="s">
        <v>37</v>
      </c>
      <c r="L240" s="88" t="s">
        <v>35</v>
      </c>
      <c r="M240" s="89" t="s">
        <v>90</v>
      </c>
      <c r="N240" s="243" t="s">
        <v>1006</v>
      </c>
      <c r="O240" s="243"/>
    </row>
    <row r="241" spans="1:15" ht="54" customHeight="1" x14ac:dyDescent="0.2">
      <c r="A241" s="80">
        <f t="shared" si="3"/>
        <v>237</v>
      </c>
      <c r="B241" s="243" t="s">
        <v>777</v>
      </c>
      <c r="C241" s="243" t="s">
        <v>316</v>
      </c>
      <c r="D241" s="243" t="s">
        <v>316</v>
      </c>
      <c r="E241" s="252"/>
      <c r="F241" s="243" t="s">
        <v>1018</v>
      </c>
      <c r="G241" s="255"/>
      <c r="H241" s="96">
        <v>25</v>
      </c>
      <c r="I241" s="97">
        <v>1320000</v>
      </c>
      <c r="J241" s="97">
        <v>1320000</v>
      </c>
      <c r="K241" s="87" t="s">
        <v>37</v>
      </c>
      <c r="L241" s="88" t="s">
        <v>35</v>
      </c>
      <c r="M241" s="89" t="s">
        <v>90</v>
      </c>
      <c r="N241" s="243" t="s">
        <v>1006</v>
      </c>
      <c r="O241" s="243"/>
    </row>
    <row r="242" spans="1:15" ht="54" customHeight="1" x14ac:dyDescent="0.2">
      <c r="A242" s="80">
        <f t="shared" si="3"/>
        <v>238</v>
      </c>
      <c r="B242" s="243" t="s">
        <v>777</v>
      </c>
      <c r="C242" s="243" t="s">
        <v>316</v>
      </c>
      <c r="D242" s="243" t="s">
        <v>316</v>
      </c>
      <c r="E242" s="252"/>
      <c r="F242" s="243" t="s">
        <v>1019</v>
      </c>
      <c r="G242" s="255"/>
      <c r="H242" s="96">
        <v>20</v>
      </c>
      <c r="I242" s="97">
        <v>1690000</v>
      </c>
      <c r="J242" s="97">
        <v>1690000</v>
      </c>
      <c r="K242" s="87" t="s">
        <v>37</v>
      </c>
      <c r="L242" s="88" t="s">
        <v>35</v>
      </c>
      <c r="M242" s="89" t="s">
        <v>90</v>
      </c>
      <c r="N242" s="243" t="s">
        <v>1006</v>
      </c>
      <c r="O242" s="243"/>
    </row>
    <row r="243" spans="1:15" ht="54" customHeight="1" x14ac:dyDescent="0.2">
      <c r="A243" s="80">
        <f t="shared" si="3"/>
        <v>239</v>
      </c>
      <c r="B243" s="243" t="s">
        <v>777</v>
      </c>
      <c r="C243" s="243" t="s">
        <v>316</v>
      </c>
      <c r="D243" s="243" t="s">
        <v>316</v>
      </c>
      <c r="E243" s="252"/>
      <c r="F243" s="243" t="s">
        <v>1020</v>
      </c>
      <c r="G243" s="255"/>
      <c r="H243" s="96">
        <v>10</v>
      </c>
      <c r="I243" s="97">
        <v>730000</v>
      </c>
      <c r="J243" s="97">
        <v>730000</v>
      </c>
      <c r="K243" s="87" t="s">
        <v>37</v>
      </c>
      <c r="L243" s="88" t="s">
        <v>35</v>
      </c>
      <c r="M243" s="89" t="s">
        <v>90</v>
      </c>
      <c r="N243" s="243" t="s">
        <v>1006</v>
      </c>
      <c r="O243" s="243"/>
    </row>
    <row r="244" spans="1:15" ht="54" customHeight="1" x14ac:dyDescent="0.2">
      <c r="A244" s="80">
        <f t="shared" si="3"/>
        <v>240</v>
      </c>
      <c r="B244" s="243" t="s">
        <v>777</v>
      </c>
      <c r="C244" s="243" t="s">
        <v>316</v>
      </c>
      <c r="D244" s="243" t="s">
        <v>316</v>
      </c>
      <c r="E244" s="252"/>
      <c r="F244" s="243" t="s">
        <v>1021</v>
      </c>
      <c r="G244" s="255"/>
      <c r="H244" s="96">
        <v>10</v>
      </c>
      <c r="I244" s="97">
        <v>950000</v>
      </c>
      <c r="J244" s="97">
        <v>950000</v>
      </c>
      <c r="K244" s="87" t="s">
        <v>37</v>
      </c>
      <c r="L244" s="88" t="s">
        <v>35</v>
      </c>
      <c r="M244" s="89" t="s">
        <v>90</v>
      </c>
      <c r="N244" s="243" t="s">
        <v>1006</v>
      </c>
      <c r="O244" s="243"/>
    </row>
    <row r="245" spans="1:15" ht="54" customHeight="1" x14ac:dyDescent="0.2">
      <c r="A245" s="80">
        <f t="shared" si="3"/>
        <v>241</v>
      </c>
      <c r="B245" s="243" t="s">
        <v>777</v>
      </c>
      <c r="C245" s="243" t="s">
        <v>316</v>
      </c>
      <c r="D245" s="243" t="s">
        <v>316</v>
      </c>
      <c r="E245" s="252"/>
      <c r="F245" s="243" t="s">
        <v>1022</v>
      </c>
      <c r="G245" s="255"/>
      <c r="H245" s="96">
        <v>10</v>
      </c>
      <c r="I245" s="97">
        <v>740000</v>
      </c>
      <c r="J245" s="97">
        <v>740000</v>
      </c>
      <c r="K245" s="87" t="s">
        <v>37</v>
      </c>
      <c r="L245" s="88" t="s">
        <v>35</v>
      </c>
      <c r="M245" s="89" t="s">
        <v>90</v>
      </c>
      <c r="N245" s="243" t="s">
        <v>1006</v>
      </c>
      <c r="O245" s="243"/>
    </row>
    <row r="246" spans="1:15" ht="54" customHeight="1" x14ac:dyDescent="0.2">
      <c r="A246" s="80">
        <f t="shared" si="3"/>
        <v>242</v>
      </c>
      <c r="B246" s="243" t="s">
        <v>777</v>
      </c>
      <c r="C246" s="243" t="s">
        <v>316</v>
      </c>
      <c r="D246" s="243" t="s">
        <v>316</v>
      </c>
      <c r="E246" s="252"/>
      <c r="F246" s="243" t="s">
        <v>1023</v>
      </c>
      <c r="G246" s="255"/>
      <c r="H246" s="96">
        <v>10</v>
      </c>
      <c r="I246" s="97">
        <v>1105000</v>
      </c>
      <c r="J246" s="97">
        <v>1105000</v>
      </c>
      <c r="K246" s="87" t="s">
        <v>37</v>
      </c>
      <c r="L246" s="88" t="s">
        <v>35</v>
      </c>
      <c r="M246" s="89" t="s">
        <v>90</v>
      </c>
      <c r="N246" s="243" t="s">
        <v>1006</v>
      </c>
      <c r="O246" s="243"/>
    </row>
    <row r="247" spans="1:15" ht="66" customHeight="1" x14ac:dyDescent="0.2">
      <c r="A247" s="80">
        <f t="shared" si="3"/>
        <v>243</v>
      </c>
      <c r="B247" s="243" t="s">
        <v>777</v>
      </c>
      <c r="C247" s="243" t="s">
        <v>316</v>
      </c>
      <c r="D247" s="243" t="s">
        <v>316</v>
      </c>
      <c r="E247" s="252"/>
      <c r="F247" s="243" t="s">
        <v>1024</v>
      </c>
      <c r="G247" s="255"/>
      <c r="H247" s="96">
        <v>10</v>
      </c>
      <c r="I247" s="97">
        <v>1105000</v>
      </c>
      <c r="J247" s="97">
        <v>1105000</v>
      </c>
      <c r="K247" s="87" t="s">
        <v>37</v>
      </c>
      <c r="L247" s="88" t="s">
        <v>35</v>
      </c>
      <c r="M247" s="89" t="s">
        <v>90</v>
      </c>
      <c r="N247" s="243" t="s">
        <v>1006</v>
      </c>
      <c r="O247" s="243"/>
    </row>
    <row r="248" spans="1:15" ht="61.5" customHeight="1" x14ac:dyDescent="0.2">
      <c r="A248" s="80">
        <f t="shared" si="3"/>
        <v>244</v>
      </c>
      <c r="B248" s="243" t="s">
        <v>777</v>
      </c>
      <c r="C248" s="243" t="s">
        <v>316</v>
      </c>
      <c r="D248" s="243" t="s">
        <v>316</v>
      </c>
      <c r="E248" s="252"/>
      <c r="F248" s="243" t="s">
        <v>1025</v>
      </c>
      <c r="G248" s="256"/>
      <c r="H248" s="96">
        <v>20</v>
      </c>
      <c r="I248" s="97">
        <v>965000</v>
      </c>
      <c r="J248" s="97">
        <v>965000</v>
      </c>
      <c r="K248" s="87" t="s">
        <v>37</v>
      </c>
      <c r="L248" s="88" t="s">
        <v>35</v>
      </c>
      <c r="M248" s="89" t="s">
        <v>90</v>
      </c>
      <c r="N248" s="243" t="s">
        <v>1006</v>
      </c>
      <c r="O248" s="243"/>
    </row>
    <row r="249" spans="1:15" ht="96.75" customHeight="1" x14ac:dyDescent="0.2">
      <c r="A249" s="80">
        <f t="shared" si="3"/>
        <v>245</v>
      </c>
      <c r="B249" s="243" t="s">
        <v>777</v>
      </c>
      <c r="C249" s="243" t="s">
        <v>316</v>
      </c>
      <c r="D249" s="243" t="s">
        <v>316</v>
      </c>
      <c r="E249" s="252"/>
      <c r="F249" s="99" t="s">
        <v>1026</v>
      </c>
      <c r="G249" s="243" t="s">
        <v>1027</v>
      </c>
      <c r="H249" s="85">
        <v>7</v>
      </c>
      <c r="I249" s="97">
        <v>1195000</v>
      </c>
      <c r="J249" s="97">
        <v>1195000</v>
      </c>
      <c r="K249" s="87" t="s">
        <v>37</v>
      </c>
      <c r="L249" s="88" t="s">
        <v>252</v>
      </c>
      <c r="M249" s="98" t="s">
        <v>90</v>
      </c>
      <c r="N249" s="124" t="s">
        <v>1028</v>
      </c>
      <c r="O249" s="124"/>
    </row>
    <row r="250" spans="1:15" ht="99.75" x14ac:dyDescent="0.2">
      <c r="A250" s="80">
        <f t="shared" si="3"/>
        <v>246</v>
      </c>
      <c r="B250" s="243" t="s">
        <v>777</v>
      </c>
      <c r="C250" s="243" t="s">
        <v>316</v>
      </c>
      <c r="D250" s="243" t="s">
        <v>316</v>
      </c>
      <c r="E250" s="252"/>
      <c r="F250" s="99" t="s">
        <v>1029</v>
      </c>
      <c r="G250" s="243" t="s">
        <v>1030</v>
      </c>
      <c r="H250" s="85">
        <v>6</v>
      </c>
      <c r="I250" s="97">
        <v>905000</v>
      </c>
      <c r="J250" s="97">
        <v>905000</v>
      </c>
      <c r="K250" s="87" t="s">
        <v>37</v>
      </c>
      <c r="L250" s="88" t="s">
        <v>252</v>
      </c>
      <c r="M250" s="98" t="s">
        <v>90</v>
      </c>
      <c r="N250" s="124" t="s">
        <v>1028</v>
      </c>
      <c r="O250" s="124"/>
    </row>
    <row r="251" spans="1:15" ht="99.75" x14ac:dyDescent="0.2">
      <c r="A251" s="80">
        <f t="shared" si="3"/>
        <v>247</v>
      </c>
      <c r="B251" s="243" t="s">
        <v>777</v>
      </c>
      <c r="C251" s="243" t="s">
        <v>316</v>
      </c>
      <c r="D251" s="243" t="s">
        <v>316</v>
      </c>
      <c r="E251" s="252"/>
      <c r="F251" s="99" t="s">
        <v>1031</v>
      </c>
      <c r="G251" s="243" t="s">
        <v>1032</v>
      </c>
      <c r="H251" s="85">
        <v>1</v>
      </c>
      <c r="I251" s="97">
        <v>70000</v>
      </c>
      <c r="J251" s="97">
        <v>70000</v>
      </c>
      <c r="K251" s="87" t="s">
        <v>37</v>
      </c>
      <c r="L251" s="88" t="s">
        <v>252</v>
      </c>
      <c r="M251" s="98" t="s">
        <v>90</v>
      </c>
      <c r="N251" s="124" t="s">
        <v>1028</v>
      </c>
      <c r="O251" s="124"/>
    </row>
    <row r="252" spans="1:15" ht="42.75" x14ac:dyDescent="0.2">
      <c r="A252" s="80">
        <f t="shared" si="3"/>
        <v>248</v>
      </c>
      <c r="B252" s="243" t="s">
        <v>777</v>
      </c>
      <c r="C252" s="243" t="s">
        <v>316</v>
      </c>
      <c r="D252" s="243" t="s">
        <v>316</v>
      </c>
      <c r="E252" s="252"/>
      <c r="F252" s="99" t="s">
        <v>1033</v>
      </c>
      <c r="G252" s="243" t="s">
        <v>1034</v>
      </c>
      <c r="H252" s="85">
        <v>1</v>
      </c>
      <c r="I252" s="97">
        <v>165000</v>
      </c>
      <c r="J252" s="97">
        <v>165000</v>
      </c>
      <c r="K252" s="87" t="s">
        <v>37</v>
      </c>
      <c r="L252" s="88" t="s">
        <v>252</v>
      </c>
      <c r="M252" s="98" t="s">
        <v>90</v>
      </c>
      <c r="N252" s="124" t="s">
        <v>1028</v>
      </c>
      <c r="O252" s="124"/>
    </row>
    <row r="253" spans="1:15" ht="57" x14ac:dyDescent="0.2">
      <c r="A253" s="80">
        <f t="shared" si="3"/>
        <v>249</v>
      </c>
      <c r="B253" s="243" t="s">
        <v>777</v>
      </c>
      <c r="C253" s="243" t="s">
        <v>316</v>
      </c>
      <c r="D253" s="243" t="s">
        <v>316</v>
      </c>
      <c r="E253" s="252"/>
      <c r="F253" s="99" t="s">
        <v>1035</v>
      </c>
      <c r="G253" s="243" t="s">
        <v>1036</v>
      </c>
      <c r="H253" s="85">
        <v>1</v>
      </c>
      <c r="I253" s="97">
        <v>1570000</v>
      </c>
      <c r="J253" s="97">
        <v>1570000</v>
      </c>
      <c r="K253" s="87" t="s">
        <v>37</v>
      </c>
      <c r="L253" s="88" t="s">
        <v>252</v>
      </c>
      <c r="M253" s="98" t="s">
        <v>90</v>
      </c>
      <c r="N253" s="125" t="s">
        <v>1037</v>
      </c>
      <c r="O253" s="125"/>
    </row>
    <row r="254" spans="1:15" ht="28.5" x14ac:dyDescent="0.2">
      <c r="A254" s="80">
        <f t="shared" si="3"/>
        <v>250</v>
      </c>
      <c r="B254" s="243" t="s">
        <v>777</v>
      </c>
      <c r="C254" s="243" t="s">
        <v>316</v>
      </c>
      <c r="D254" s="243" t="s">
        <v>316</v>
      </c>
      <c r="E254" s="252"/>
      <c r="F254" s="99" t="s">
        <v>1038</v>
      </c>
      <c r="G254" s="243" t="s">
        <v>1039</v>
      </c>
      <c r="H254" s="85">
        <v>4</v>
      </c>
      <c r="I254" s="97">
        <v>80000</v>
      </c>
      <c r="J254" s="97">
        <v>80000</v>
      </c>
      <c r="K254" s="87" t="s">
        <v>37</v>
      </c>
      <c r="L254" s="88" t="s">
        <v>252</v>
      </c>
      <c r="M254" s="98" t="s">
        <v>90</v>
      </c>
      <c r="N254" s="125" t="s">
        <v>1040</v>
      </c>
      <c r="O254" s="125"/>
    </row>
    <row r="255" spans="1:15" ht="42.75" x14ac:dyDescent="0.2">
      <c r="A255" s="80">
        <f t="shared" si="3"/>
        <v>251</v>
      </c>
      <c r="B255" s="243" t="s">
        <v>777</v>
      </c>
      <c r="C255" s="243" t="s">
        <v>316</v>
      </c>
      <c r="D255" s="243" t="s">
        <v>316</v>
      </c>
      <c r="E255" s="252"/>
      <c r="F255" s="99" t="s">
        <v>1041</v>
      </c>
      <c r="G255" s="243" t="s">
        <v>1042</v>
      </c>
      <c r="H255" s="85">
        <v>4</v>
      </c>
      <c r="I255" s="97">
        <v>105000</v>
      </c>
      <c r="J255" s="97">
        <v>105000</v>
      </c>
      <c r="K255" s="87" t="s">
        <v>37</v>
      </c>
      <c r="L255" s="88" t="s">
        <v>252</v>
      </c>
      <c r="M255" s="98" t="s">
        <v>90</v>
      </c>
      <c r="N255" s="125" t="s">
        <v>1040</v>
      </c>
      <c r="O255" s="125"/>
    </row>
    <row r="256" spans="1:15" ht="28.5" x14ac:dyDescent="0.2">
      <c r="A256" s="80">
        <f t="shared" si="3"/>
        <v>252</v>
      </c>
      <c r="B256" s="243" t="s">
        <v>777</v>
      </c>
      <c r="C256" s="243" t="s">
        <v>316</v>
      </c>
      <c r="D256" s="243" t="s">
        <v>316</v>
      </c>
      <c r="E256" s="252"/>
      <c r="F256" s="99" t="s">
        <v>1043</v>
      </c>
      <c r="G256" s="243" t="s">
        <v>1044</v>
      </c>
      <c r="H256" s="85">
        <v>4</v>
      </c>
      <c r="I256" s="97">
        <v>140000</v>
      </c>
      <c r="J256" s="97">
        <v>140000</v>
      </c>
      <c r="K256" s="87" t="s">
        <v>37</v>
      </c>
      <c r="L256" s="88" t="s">
        <v>252</v>
      </c>
      <c r="M256" s="98" t="s">
        <v>90</v>
      </c>
      <c r="N256" s="125" t="s">
        <v>1040</v>
      </c>
      <c r="O256" s="125"/>
    </row>
    <row r="257" spans="1:15" ht="42.75" x14ac:dyDescent="0.2">
      <c r="A257" s="80">
        <f t="shared" si="3"/>
        <v>253</v>
      </c>
      <c r="B257" s="243" t="s">
        <v>777</v>
      </c>
      <c r="C257" s="243" t="s">
        <v>316</v>
      </c>
      <c r="D257" s="243" t="s">
        <v>316</v>
      </c>
      <c r="E257" s="252"/>
      <c r="F257" s="99" t="s">
        <v>1045</v>
      </c>
      <c r="G257" s="243" t="s">
        <v>1046</v>
      </c>
      <c r="H257" s="85">
        <v>4</v>
      </c>
      <c r="I257" s="97">
        <v>135000</v>
      </c>
      <c r="J257" s="97">
        <v>135000</v>
      </c>
      <c r="K257" s="87" t="s">
        <v>37</v>
      </c>
      <c r="L257" s="88" t="s">
        <v>252</v>
      </c>
      <c r="M257" s="98" t="s">
        <v>90</v>
      </c>
      <c r="N257" s="125" t="s">
        <v>1040</v>
      </c>
      <c r="O257" s="125"/>
    </row>
    <row r="258" spans="1:15" ht="42.75" x14ac:dyDescent="0.2">
      <c r="A258" s="80">
        <f t="shared" si="3"/>
        <v>254</v>
      </c>
      <c r="B258" s="243" t="s">
        <v>777</v>
      </c>
      <c r="C258" s="243" t="s">
        <v>316</v>
      </c>
      <c r="D258" s="243" t="s">
        <v>316</v>
      </c>
      <c r="E258" s="252"/>
      <c r="F258" s="99" t="s">
        <v>1047</v>
      </c>
      <c r="G258" s="243" t="s">
        <v>1048</v>
      </c>
      <c r="H258" s="85">
        <v>1</v>
      </c>
      <c r="I258" s="97">
        <v>1830000</v>
      </c>
      <c r="J258" s="97">
        <v>1830000</v>
      </c>
      <c r="K258" s="87" t="s">
        <v>37</v>
      </c>
      <c r="L258" s="88" t="s">
        <v>252</v>
      </c>
      <c r="M258" s="98" t="s">
        <v>90</v>
      </c>
      <c r="N258" s="125" t="s">
        <v>1049</v>
      </c>
      <c r="O258" s="125"/>
    </row>
    <row r="259" spans="1:15" ht="28.5" x14ac:dyDescent="0.2">
      <c r="A259" s="80">
        <f t="shared" si="3"/>
        <v>255</v>
      </c>
      <c r="B259" s="243" t="s">
        <v>777</v>
      </c>
      <c r="C259" s="243" t="s">
        <v>316</v>
      </c>
      <c r="D259" s="243" t="s">
        <v>316</v>
      </c>
      <c r="E259" s="252"/>
      <c r="F259" s="99" t="s">
        <v>1050</v>
      </c>
      <c r="G259" s="243" t="s">
        <v>1051</v>
      </c>
      <c r="H259" s="85">
        <v>2</v>
      </c>
      <c r="I259" s="97">
        <v>75000</v>
      </c>
      <c r="J259" s="97">
        <v>75000</v>
      </c>
      <c r="K259" s="87" t="s">
        <v>37</v>
      </c>
      <c r="L259" s="88" t="s">
        <v>252</v>
      </c>
      <c r="M259" s="98" t="s">
        <v>90</v>
      </c>
      <c r="N259" s="125" t="s">
        <v>1028</v>
      </c>
      <c r="O259" s="125"/>
    </row>
    <row r="260" spans="1:15" ht="28.5" x14ac:dyDescent="0.2">
      <c r="A260" s="80">
        <f t="shared" si="3"/>
        <v>256</v>
      </c>
      <c r="B260" s="243" t="s">
        <v>777</v>
      </c>
      <c r="C260" s="243" t="s">
        <v>316</v>
      </c>
      <c r="D260" s="243" t="s">
        <v>316</v>
      </c>
      <c r="E260" s="252"/>
      <c r="F260" s="99" t="s">
        <v>1052</v>
      </c>
      <c r="G260" s="243" t="s">
        <v>1053</v>
      </c>
      <c r="H260" s="85">
        <v>1</v>
      </c>
      <c r="I260" s="97">
        <v>960000</v>
      </c>
      <c r="J260" s="97">
        <v>960000</v>
      </c>
      <c r="K260" s="87" t="s">
        <v>37</v>
      </c>
      <c r="L260" s="88" t="s">
        <v>252</v>
      </c>
      <c r="M260" s="98" t="s">
        <v>90</v>
      </c>
      <c r="N260" s="125" t="s">
        <v>1040</v>
      </c>
      <c r="O260" s="125"/>
    </row>
    <row r="261" spans="1:15" ht="142.5" x14ac:dyDescent="0.2">
      <c r="A261" s="80">
        <f t="shared" si="3"/>
        <v>257</v>
      </c>
      <c r="B261" s="243" t="s">
        <v>777</v>
      </c>
      <c r="C261" s="243" t="s">
        <v>316</v>
      </c>
      <c r="D261" s="243" t="s">
        <v>316</v>
      </c>
      <c r="E261" s="252"/>
      <c r="F261" s="99" t="s">
        <v>1054</v>
      </c>
      <c r="G261" s="243" t="s">
        <v>1055</v>
      </c>
      <c r="H261" s="85">
        <v>1</v>
      </c>
      <c r="I261" s="97">
        <v>930000</v>
      </c>
      <c r="J261" s="97">
        <v>930000</v>
      </c>
      <c r="K261" s="87" t="s">
        <v>37</v>
      </c>
      <c r="L261" s="88" t="s">
        <v>252</v>
      </c>
      <c r="M261" s="98" t="s">
        <v>90</v>
      </c>
      <c r="N261" s="125" t="s">
        <v>1037</v>
      </c>
      <c r="O261" s="125"/>
    </row>
    <row r="262" spans="1:15" ht="85.5" x14ac:dyDescent="0.2">
      <c r="A262" s="80">
        <f t="shared" si="3"/>
        <v>258</v>
      </c>
      <c r="B262" s="243" t="s">
        <v>777</v>
      </c>
      <c r="C262" s="243" t="s">
        <v>316</v>
      </c>
      <c r="D262" s="243" t="s">
        <v>316</v>
      </c>
      <c r="E262" s="252"/>
      <c r="F262" s="99" t="s">
        <v>1056</v>
      </c>
      <c r="G262" s="243" t="s">
        <v>1057</v>
      </c>
      <c r="H262" s="85">
        <v>1</v>
      </c>
      <c r="I262" s="97">
        <v>1895000</v>
      </c>
      <c r="J262" s="97">
        <v>1895000</v>
      </c>
      <c r="K262" s="87" t="s">
        <v>37</v>
      </c>
      <c r="L262" s="88" t="s">
        <v>252</v>
      </c>
      <c r="M262" s="98" t="s">
        <v>90</v>
      </c>
      <c r="N262" s="125" t="s">
        <v>1037</v>
      </c>
      <c r="O262" s="125"/>
    </row>
    <row r="263" spans="1:15" ht="99.75" x14ac:dyDescent="0.2">
      <c r="A263" s="80">
        <f t="shared" ref="A263:A326" si="4">+A262+1</f>
        <v>259</v>
      </c>
      <c r="B263" s="243" t="s">
        <v>777</v>
      </c>
      <c r="C263" s="243" t="s">
        <v>316</v>
      </c>
      <c r="D263" s="243" t="s">
        <v>316</v>
      </c>
      <c r="E263" s="252"/>
      <c r="F263" s="99" t="s">
        <v>1058</v>
      </c>
      <c r="G263" s="243" t="s">
        <v>1059</v>
      </c>
      <c r="H263" s="85">
        <v>6</v>
      </c>
      <c r="I263" s="97">
        <v>1550000</v>
      </c>
      <c r="J263" s="97">
        <v>1550000</v>
      </c>
      <c r="K263" s="87" t="s">
        <v>37</v>
      </c>
      <c r="L263" s="88" t="s">
        <v>252</v>
      </c>
      <c r="M263" s="98" t="s">
        <v>90</v>
      </c>
      <c r="N263" s="125" t="s">
        <v>1028</v>
      </c>
      <c r="O263" s="125"/>
    </row>
    <row r="264" spans="1:15" ht="99.75" x14ac:dyDescent="0.2">
      <c r="A264" s="80">
        <f t="shared" si="4"/>
        <v>260</v>
      </c>
      <c r="B264" s="243" t="s">
        <v>777</v>
      </c>
      <c r="C264" s="243" t="s">
        <v>316</v>
      </c>
      <c r="D264" s="243" t="s">
        <v>316</v>
      </c>
      <c r="E264" s="252"/>
      <c r="F264" s="99" t="s">
        <v>1060</v>
      </c>
      <c r="G264" s="243" t="s">
        <v>1061</v>
      </c>
      <c r="H264" s="85">
        <v>1</v>
      </c>
      <c r="I264" s="97">
        <v>31375000</v>
      </c>
      <c r="J264" s="97">
        <v>31375000</v>
      </c>
      <c r="K264" s="87" t="s">
        <v>37</v>
      </c>
      <c r="L264" s="88" t="s">
        <v>252</v>
      </c>
      <c r="M264" s="98" t="s">
        <v>90</v>
      </c>
      <c r="N264" s="124" t="s">
        <v>1062</v>
      </c>
      <c r="O264" s="124"/>
    </row>
    <row r="265" spans="1:15" ht="99.75" x14ac:dyDescent="0.2">
      <c r="A265" s="80">
        <f t="shared" si="4"/>
        <v>261</v>
      </c>
      <c r="B265" s="243" t="s">
        <v>777</v>
      </c>
      <c r="C265" s="243" t="s">
        <v>316</v>
      </c>
      <c r="D265" s="243" t="s">
        <v>316</v>
      </c>
      <c r="E265" s="252"/>
      <c r="F265" s="99" t="s">
        <v>1063</v>
      </c>
      <c r="G265" s="243" t="s">
        <v>1064</v>
      </c>
      <c r="H265" s="85">
        <v>1</v>
      </c>
      <c r="I265" s="97">
        <v>11530000</v>
      </c>
      <c r="J265" s="97">
        <v>11530000</v>
      </c>
      <c r="K265" s="87" t="s">
        <v>37</v>
      </c>
      <c r="L265" s="88" t="s">
        <v>252</v>
      </c>
      <c r="M265" s="98" t="s">
        <v>90</v>
      </c>
      <c r="N265" s="124" t="s">
        <v>1062</v>
      </c>
      <c r="O265" s="124"/>
    </row>
    <row r="266" spans="1:15" ht="28.5" x14ac:dyDescent="0.2">
      <c r="A266" s="80">
        <f t="shared" si="4"/>
        <v>262</v>
      </c>
      <c r="B266" s="243" t="s">
        <v>777</v>
      </c>
      <c r="C266" s="243" t="s">
        <v>316</v>
      </c>
      <c r="D266" s="243" t="s">
        <v>316</v>
      </c>
      <c r="E266" s="252"/>
      <c r="F266" s="99" t="s">
        <v>1065</v>
      </c>
      <c r="G266" s="243" t="s">
        <v>1066</v>
      </c>
      <c r="H266" s="85">
        <v>1</v>
      </c>
      <c r="I266" s="97">
        <v>85000</v>
      </c>
      <c r="J266" s="97">
        <v>85000</v>
      </c>
      <c r="K266" s="87" t="s">
        <v>37</v>
      </c>
      <c r="L266" s="88" t="s">
        <v>252</v>
      </c>
      <c r="M266" s="98" t="s">
        <v>457</v>
      </c>
      <c r="N266" s="125" t="s">
        <v>1067</v>
      </c>
      <c r="O266" s="125"/>
    </row>
    <row r="267" spans="1:15" ht="42.75" x14ac:dyDescent="0.2">
      <c r="A267" s="80">
        <f t="shared" si="4"/>
        <v>263</v>
      </c>
      <c r="B267" s="243" t="s">
        <v>777</v>
      </c>
      <c r="C267" s="243" t="s">
        <v>316</v>
      </c>
      <c r="D267" s="243" t="s">
        <v>316</v>
      </c>
      <c r="E267" s="252"/>
      <c r="F267" s="243" t="s">
        <v>1068</v>
      </c>
      <c r="G267" s="243" t="s">
        <v>1069</v>
      </c>
      <c r="H267" s="85">
        <v>1</v>
      </c>
      <c r="I267" s="97">
        <v>1675000</v>
      </c>
      <c r="J267" s="97">
        <v>1675000</v>
      </c>
      <c r="K267" s="87" t="s">
        <v>37</v>
      </c>
      <c r="L267" s="88" t="s">
        <v>252</v>
      </c>
      <c r="M267" s="98" t="s">
        <v>457</v>
      </c>
      <c r="N267" s="125" t="s">
        <v>1067</v>
      </c>
      <c r="O267" s="125"/>
    </row>
    <row r="268" spans="1:15" ht="66" customHeight="1" x14ac:dyDescent="0.2">
      <c r="A268" s="80">
        <f t="shared" si="4"/>
        <v>264</v>
      </c>
      <c r="B268" s="243" t="s">
        <v>777</v>
      </c>
      <c r="C268" s="243" t="s">
        <v>316</v>
      </c>
      <c r="D268" s="243" t="s">
        <v>316</v>
      </c>
      <c r="E268" s="253"/>
      <c r="F268" s="99" t="s">
        <v>1070</v>
      </c>
      <c r="G268" s="243" t="s">
        <v>1071</v>
      </c>
      <c r="H268" s="85">
        <v>1</v>
      </c>
      <c r="I268" s="97">
        <v>760000</v>
      </c>
      <c r="J268" s="97">
        <v>760000</v>
      </c>
      <c r="K268" s="87" t="s">
        <v>37</v>
      </c>
      <c r="L268" s="88" t="s">
        <v>252</v>
      </c>
      <c r="M268" s="98" t="s">
        <v>90</v>
      </c>
      <c r="N268" s="243" t="s">
        <v>1067</v>
      </c>
      <c r="O268" s="243"/>
    </row>
    <row r="269" spans="1:15" ht="222" customHeight="1" x14ac:dyDescent="0.2">
      <c r="A269" s="80">
        <f t="shared" si="4"/>
        <v>265</v>
      </c>
      <c r="B269" s="243" t="s">
        <v>777</v>
      </c>
      <c r="C269" s="243" t="s">
        <v>1072</v>
      </c>
      <c r="D269" s="243" t="s">
        <v>1072</v>
      </c>
      <c r="E269" s="250" t="s">
        <v>1073</v>
      </c>
      <c r="F269" s="243" t="s">
        <v>1074</v>
      </c>
      <c r="G269" s="90" t="s">
        <v>1075</v>
      </c>
      <c r="H269" s="96" t="s">
        <v>1076</v>
      </c>
      <c r="I269" s="97">
        <v>236410000</v>
      </c>
      <c r="J269" s="97">
        <v>236410000</v>
      </c>
      <c r="K269" s="87" t="s">
        <v>37</v>
      </c>
      <c r="L269" s="88" t="s">
        <v>252</v>
      </c>
      <c r="M269" s="89" t="s">
        <v>116</v>
      </c>
      <c r="N269" s="243" t="s">
        <v>1077</v>
      </c>
      <c r="O269" s="243"/>
    </row>
    <row r="270" spans="1:15" ht="51" customHeight="1" x14ac:dyDescent="0.2">
      <c r="A270" s="80">
        <f t="shared" si="4"/>
        <v>266</v>
      </c>
      <c r="B270" s="243" t="s">
        <v>777</v>
      </c>
      <c r="C270" s="243" t="s">
        <v>1072</v>
      </c>
      <c r="D270" s="243" t="s">
        <v>1072</v>
      </c>
      <c r="E270" s="250"/>
      <c r="F270" s="243" t="s">
        <v>1078</v>
      </c>
      <c r="G270" s="90" t="s">
        <v>1079</v>
      </c>
      <c r="H270" s="96">
        <v>15</v>
      </c>
      <c r="I270" s="97">
        <v>745000</v>
      </c>
      <c r="J270" s="97">
        <v>745000</v>
      </c>
      <c r="K270" s="87" t="s">
        <v>37</v>
      </c>
      <c r="L270" s="88" t="s">
        <v>35</v>
      </c>
      <c r="M270" s="89" t="s">
        <v>738</v>
      </c>
      <c r="N270" s="243" t="s">
        <v>741</v>
      </c>
      <c r="O270" s="243"/>
    </row>
    <row r="271" spans="1:15" ht="57" customHeight="1" x14ac:dyDescent="0.2">
      <c r="A271" s="80">
        <f t="shared" si="4"/>
        <v>267</v>
      </c>
      <c r="B271" s="243" t="s">
        <v>777</v>
      </c>
      <c r="C271" s="243" t="s">
        <v>1072</v>
      </c>
      <c r="D271" s="243" t="s">
        <v>1072</v>
      </c>
      <c r="E271" s="250"/>
      <c r="F271" s="243" t="s">
        <v>1080</v>
      </c>
      <c r="G271" s="90" t="s">
        <v>1079</v>
      </c>
      <c r="H271" s="96">
        <v>15</v>
      </c>
      <c r="I271" s="97">
        <v>1245000</v>
      </c>
      <c r="J271" s="97">
        <v>1245000</v>
      </c>
      <c r="K271" s="87" t="s">
        <v>37</v>
      </c>
      <c r="L271" s="88" t="s">
        <v>35</v>
      </c>
      <c r="M271" s="89" t="s">
        <v>738</v>
      </c>
      <c r="N271" s="243" t="s">
        <v>741</v>
      </c>
      <c r="O271" s="243"/>
    </row>
    <row r="272" spans="1:15" ht="67.5" customHeight="1" x14ac:dyDescent="0.2">
      <c r="A272" s="80">
        <f t="shared" si="4"/>
        <v>268</v>
      </c>
      <c r="B272" s="243" t="s">
        <v>777</v>
      </c>
      <c r="C272" s="243" t="s">
        <v>1072</v>
      </c>
      <c r="D272" s="243" t="s">
        <v>668</v>
      </c>
      <c r="E272" s="250"/>
      <c r="F272" s="243" t="s">
        <v>1081</v>
      </c>
      <c r="G272" s="248" t="s">
        <v>1082</v>
      </c>
      <c r="H272" s="126">
        <v>1</v>
      </c>
      <c r="I272" s="97">
        <v>105000</v>
      </c>
      <c r="J272" s="97">
        <v>105000</v>
      </c>
      <c r="K272" s="87" t="s">
        <v>37</v>
      </c>
      <c r="L272" s="88" t="s">
        <v>252</v>
      </c>
      <c r="M272" s="96" t="s">
        <v>90</v>
      </c>
      <c r="N272" s="243" t="s">
        <v>1077</v>
      </c>
      <c r="O272" s="243"/>
    </row>
    <row r="273" spans="1:15" ht="45" customHeight="1" x14ac:dyDescent="0.2">
      <c r="A273" s="80">
        <f t="shared" si="4"/>
        <v>269</v>
      </c>
      <c r="B273" s="243" t="s">
        <v>777</v>
      </c>
      <c r="C273" s="243" t="s">
        <v>1072</v>
      </c>
      <c r="D273" s="243" t="s">
        <v>668</v>
      </c>
      <c r="E273" s="250"/>
      <c r="F273" s="243" t="s">
        <v>1083</v>
      </c>
      <c r="G273" s="248"/>
      <c r="H273" s="126">
        <v>1</v>
      </c>
      <c r="I273" s="97">
        <v>250000</v>
      </c>
      <c r="J273" s="97">
        <v>250000</v>
      </c>
      <c r="K273" s="87" t="s">
        <v>37</v>
      </c>
      <c r="L273" s="88" t="s">
        <v>252</v>
      </c>
      <c r="M273" s="96" t="s">
        <v>90</v>
      </c>
      <c r="N273" s="243" t="s">
        <v>1077</v>
      </c>
      <c r="O273" s="243"/>
    </row>
    <row r="274" spans="1:15" ht="28.5" x14ac:dyDescent="0.2">
      <c r="A274" s="80">
        <f t="shared" si="4"/>
        <v>270</v>
      </c>
      <c r="B274" s="243" t="s">
        <v>777</v>
      </c>
      <c r="C274" s="243" t="s">
        <v>1072</v>
      </c>
      <c r="D274" s="243" t="s">
        <v>668</v>
      </c>
      <c r="E274" s="250"/>
      <c r="F274" s="243" t="s">
        <v>1084</v>
      </c>
      <c r="G274" s="248"/>
      <c r="H274" s="126">
        <v>1</v>
      </c>
      <c r="I274" s="97">
        <v>330000</v>
      </c>
      <c r="J274" s="97">
        <v>330000</v>
      </c>
      <c r="K274" s="87" t="s">
        <v>37</v>
      </c>
      <c r="L274" s="88" t="s">
        <v>252</v>
      </c>
      <c r="M274" s="96" t="s">
        <v>90</v>
      </c>
      <c r="N274" s="243" t="s">
        <v>1077</v>
      </c>
      <c r="O274" s="243"/>
    </row>
    <row r="275" spans="1:15" ht="28.5" x14ac:dyDescent="0.2">
      <c r="A275" s="80">
        <f t="shared" si="4"/>
        <v>271</v>
      </c>
      <c r="B275" s="243" t="s">
        <v>777</v>
      </c>
      <c r="C275" s="243" t="s">
        <v>1072</v>
      </c>
      <c r="D275" s="243" t="s">
        <v>668</v>
      </c>
      <c r="E275" s="250"/>
      <c r="F275" s="243" t="s">
        <v>1085</v>
      </c>
      <c r="G275" s="248"/>
      <c r="H275" s="126">
        <v>1</v>
      </c>
      <c r="I275" s="97">
        <v>45000</v>
      </c>
      <c r="J275" s="97">
        <v>45000</v>
      </c>
      <c r="K275" s="87" t="s">
        <v>37</v>
      </c>
      <c r="L275" s="88" t="s">
        <v>252</v>
      </c>
      <c r="M275" s="85" t="s">
        <v>90</v>
      </c>
      <c r="N275" s="243" t="s">
        <v>1077</v>
      </c>
      <c r="O275" s="243"/>
    </row>
    <row r="276" spans="1:15" ht="28.5" x14ac:dyDescent="0.2">
      <c r="A276" s="80">
        <f t="shared" si="4"/>
        <v>272</v>
      </c>
      <c r="B276" s="243" t="s">
        <v>777</v>
      </c>
      <c r="C276" s="243" t="s">
        <v>1072</v>
      </c>
      <c r="D276" s="243" t="s">
        <v>668</v>
      </c>
      <c r="E276" s="250"/>
      <c r="F276" s="243" t="s">
        <v>1086</v>
      </c>
      <c r="G276" s="248"/>
      <c r="H276" s="126">
        <v>1</v>
      </c>
      <c r="I276" s="97">
        <v>255000</v>
      </c>
      <c r="J276" s="97">
        <v>255000</v>
      </c>
      <c r="K276" s="87" t="s">
        <v>37</v>
      </c>
      <c r="L276" s="88" t="s">
        <v>252</v>
      </c>
      <c r="M276" s="85" t="s">
        <v>90</v>
      </c>
      <c r="N276" s="243" t="s">
        <v>1077</v>
      </c>
      <c r="O276" s="243"/>
    </row>
    <row r="277" spans="1:15" ht="28.5" x14ac:dyDescent="0.2">
      <c r="A277" s="80">
        <f t="shared" si="4"/>
        <v>273</v>
      </c>
      <c r="B277" s="243" t="s">
        <v>777</v>
      </c>
      <c r="C277" s="243" t="s">
        <v>1072</v>
      </c>
      <c r="D277" s="243" t="s">
        <v>668</v>
      </c>
      <c r="E277" s="250"/>
      <c r="F277" s="243" t="s">
        <v>1087</v>
      </c>
      <c r="G277" s="248"/>
      <c r="H277" s="126">
        <v>1</v>
      </c>
      <c r="I277" s="97">
        <v>845000</v>
      </c>
      <c r="J277" s="97">
        <v>845000</v>
      </c>
      <c r="K277" s="87" t="s">
        <v>37</v>
      </c>
      <c r="L277" s="88" t="s">
        <v>252</v>
      </c>
      <c r="M277" s="96" t="s">
        <v>90</v>
      </c>
      <c r="N277" s="243" t="s">
        <v>1077</v>
      </c>
      <c r="O277" s="243"/>
    </row>
    <row r="278" spans="1:15" ht="28.5" x14ac:dyDescent="0.2">
      <c r="A278" s="80">
        <f t="shared" si="4"/>
        <v>274</v>
      </c>
      <c r="B278" s="243" t="s">
        <v>777</v>
      </c>
      <c r="C278" s="243" t="s">
        <v>1072</v>
      </c>
      <c r="D278" s="243" t="s">
        <v>668</v>
      </c>
      <c r="E278" s="250"/>
      <c r="F278" s="243" t="s">
        <v>1088</v>
      </c>
      <c r="G278" s="248"/>
      <c r="H278" s="126">
        <v>1</v>
      </c>
      <c r="I278" s="97">
        <v>1215000</v>
      </c>
      <c r="J278" s="97">
        <v>1215000</v>
      </c>
      <c r="K278" s="87" t="s">
        <v>37</v>
      </c>
      <c r="L278" s="88" t="s">
        <v>252</v>
      </c>
      <c r="M278" s="96" t="s">
        <v>90</v>
      </c>
      <c r="N278" s="243" t="s">
        <v>1077</v>
      </c>
      <c r="O278" s="243"/>
    </row>
    <row r="279" spans="1:15" ht="56.25" customHeight="1" x14ac:dyDescent="0.2">
      <c r="A279" s="80">
        <f t="shared" si="4"/>
        <v>275</v>
      </c>
      <c r="B279" s="243" t="s">
        <v>777</v>
      </c>
      <c r="C279" s="243" t="s">
        <v>1072</v>
      </c>
      <c r="D279" s="243" t="s">
        <v>1089</v>
      </c>
      <c r="E279" s="250"/>
      <c r="F279" s="243" t="s">
        <v>1090</v>
      </c>
      <c r="G279" s="248" t="s">
        <v>1091</v>
      </c>
      <c r="H279" s="126">
        <v>6</v>
      </c>
      <c r="I279" s="97">
        <v>30000</v>
      </c>
      <c r="J279" s="97">
        <v>30000</v>
      </c>
      <c r="K279" s="87" t="s">
        <v>37</v>
      </c>
      <c r="L279" s="88" t="s">
        <v>252</v>
      </c>
      <c r="M279" s="96" t="s">
        <v>90</v>
      </c>
      <c r="N279" s="243" t="s">
        <v>1077</v>
      </c>
      <c r="O279" s="243"/>
    </row>
    <row r="280" spans="1:15" ht="66.75" customHeight="1" x14ac:dyDescent="0.2">
      <c r="A280" s="80">
        <f t="shared" si="4"/>
        <v>276</v>
      </c>
      <c r="B280" s="243" t="s">
        <v>777</v>
      </c>
      <c r="C280" s="243" t="s">
        <v>1072</v>
      </c>
      <c r="D280" s="243" t="s">
        <v>1092</v>
      </c>
      <c r="E280" s="250"/>
      <c r="F280" s="243" t="s">
        <v>1093</v>
      </c>
      <c r="G280" s="248"/>
      <c r="H280" s="126">
        <v>16</v>
      </c>
      <c r="I280" s="97">
        <v>20000</v>
      </c>
      <c r="J280" s="97">
        <v>20000</v>
      </c>
      <c r="K280" s="87" t="s">
        <v>37</v>
      </c>
      <c r="L280" s="88" t="s">
        <v>252</v>
      </c>
      <c r="M280" s="96" t="s">
        <v>90</v>
      </c>
      <c r="N280" s="243" t="s">
        <v>1077</v>
      </c>
      <c r="O280" s="243"/>
    </row>
    <row r="281" spans="1:15" ht="59.25" customHeight="1" x14ac:dyDescent="0.2">
      <c r="A281" s="80">
        <f t="shared" si="4"/>
        <v>277</v>
      </c>
      <c r="B281" s="243" t="s">
        <v>777</v>
      </c>
      <c r="C281" s="243" t="s">
        <v>1072</v>
      </c>
      <c r="D281" s="243" t="s">
        <v>1092</v>
      </c>
      <c r="E281" s="250"/>
      <c r="F281" s="243" t="s">
        <v>1094</v>
      </c>
      <c r="G281" s="248"/>
      <c r="H281" s="126">
        <v>16</v>
      </c>
      <c r="I281" s="97">
        <v>65000</v>
      </c>
      <c r="J281" s="97">
        <v>65000</v>
      </c>
      <c r="K281" s="87" t="s">
        <v>37</v>
      </c>
      <c r="L281" s="88" t="s">
        <v>252</v>
      </c>
      <c r="M281" s="96" t="s">
        <v>90</v>
      </c>
      <c r="N281" s="243" t="s">
        <v>1077</v>
      </c>
      <c r="O281" s="243"/>
    </row>
    <row r="282" spans="1:15" ht="42.75" x14ac:dyDescent="0.2">
      <c r="A282" s="80">
        <f t="shared" si="4"/>
        <v>278</v>
      </c>
      <c r="B282" s="243" t="s">
        <v>777</v>
      </c>
      <c r="C282" s="243" t="s">
        <v>1072</v>
      </c>
      <c r="D282" s="243" t="s">
        <v>1089</v>
      </c>
      <c r="E282" s="250"/>
      <c r="F282" s="243" t="s">
        <v>1095</v>
      </c>
      <c r="G282" s="248"/>
      <c r="H282" s="126">
        <v>6</v>
      </c>
      <c r="I282" s="97">
        <v>1150000</v>
      </c>
      <c r="J282" s="97">
        <v>1150000</v>
      </c>
      <c r="K282" s="87" t="s">
        <v>37</v>
      </c>
      <c r="L282" s="88" t="s">
        <v>252</v>
      </c>
      <c r="M282" s="96" t="s">
        <v>90</v>
      </c>
      <c r="N282" s="243" t="s">
        <v>1077</v>
      </c>
      <c r="O282" s="243"/>
    </row>
    <row r="283" spans="1:15" ht="42.75" x14ac:dyDescent="0.2">
      <c r="A283" s="80">
        <f t="shared" si="4"/>
        <v>279</v>
      </c>
      <c r="B283" s="243" t="s">
        <v>777</v>
      </c>
      <c r="C283" s="243" t="s">
        <v>1072</v>
      </c>
      <c r="D283" s="243" t="s">
        <v>1089</v>
      </c>
      <c r="E283" s="250"/>
      <c r="F283" s="243" t="s">
        <v>1096</v>
      </c>
      <c r="G283" s="248"/>
      <c r="H283" s="126">
        <v>6</v>
      </c>
      <c r="I283" s="97">
        <v>55000</v>
      </c>
      <c r="J283" s="97">
        <v>55000</v>
      </c>
      <c r="K283" s="87" t="s">
        <v>37</v>
      </c>
      <c r="L283" s="88" t="s">
        <v>252</v>
      </c>
      <c r="M283" s="96" t="s">
        <v>90</v>
      </c>
      <c r="N283" s="243" t="s">
        <v>1077</v>
      </c>
      <c r="O283" s="243"/>
    </row>
    <row r="284" spans="1:15" ht="42.75" x14ac:dyDescent="0.2">
      <c r="A284" s="80">
        <f t="shared" si="4"/>
        <v>280</v>
      </c>
      <c r="B284" s="243" t="s">
        <v>777</v>
      </c>
      <c r="C284" s="243" t="s">
        <v>1072</v>
      </c>
      <c r="D284" s="243" t="s">
        <v>1089</v>
      </c>
      <c r="E284" s="250"/>
      <c r="F284" s="243" t="s">
        <v>1097</v>
      </c>
      <c r="G284" s="248"/>
      <c r="H284" s="126">
        <v>6</v>
      </c>
      <c r="I284" s="97">
        <v>95000</v>
      </c>
      <c r="J284" s="97">
        <v>95000</v>
      </c>
      <c r="K284" s="87" t="s">
        <v>37</v>
      </c>
      <c r="L284" s="88" t="s">
        <v>252</v>
      </c>
      <c r="M284" s="96" t="s">
        <v>90</v>
      </c>
      <c r="N284" s="243" t="s">
        <v>1077</v>
      </c>
      <c r="O284" s="243"/>
    </row>
    <row r="285" spans="1:15" ht="33" customHeight="1" x14ac:dyDescent="0.2">
      <c r="A285" s="80">
        <f t="shared" si="4"/>
        <v>281</v>
      </c>
      <c r="B285" s="243" t="s">
        <v>777</v>
      </c>
      <c r="C285" s="243" t="s">
        <v>1072</v>
      </c>
      <c r="D285" s="243" t="s">
        <v>1089</v>
      </c>
      <c r="E285" s="250"/>
      <c r="F285" s="243" t="s">
        <v>1098</v>
      </c>
      <c r="G285" s="248"/>
      <c r="H285" s="126">
        <f>200*6</f>
        <v>1200</v>
      </c>
      <c r="I285" s="97">
        <v>970000</v>
      </c>
      <c r="J285" s="97">
        <v>970000</v>
      </c>
      <c r="K285" s="87" t="s">
        <v>37</v>
      </c>
      <c r="L285" s="88" t="s">
        <v>252</v>
      </c>
      <c r="M285" s="96" t="s">
        <v>90</v>
      </c>
      <c r="N285" s="243" t="s">
        <v>1077</v>
      </c>
      <c r="O285" s="243"/>
    </row>
    <row r="286" spans="1:15" ht="71.25" x14ac:dyDescent="0.2">
      <c r="A286" s="80">
        <f t="shared" si="4"/>
        <v>282</v>
      </c>
      <c r="B286" s="243" t="s">
        <v>777</v>
      </c>
      <c r="C286" s="243" t="s">
        <v>1072</v>
      </c>
      <c r="D286" s="243" t="s">
        <v>1099</v>
      </c>
      <c r="E286" s="250"/>
      <c r="F286" s="100" t="s">
        <v>1100</v>
      </c>
      <c r="G286" s="248"/>
      <c r="H286" s="126">
        <v>4</v>
      </c>
      <c r="I286" s="97">
        <v>20000</v>
      </c>
      <c r="J286" s="97">
        <v>20000</v>
      </c>
      <c r="K286" s="87" t="s">
        <v>37</v>
      </c>
      <c r="L286" s="88" t="s">
        <v>252</v>
      </c>
      <c r="M286" s="96" t="s">
        <v>90</v>
      </c>
      <c r="N286" s="243" t="s">
        <v>1077</v>
      </c>
      <c r="O286" s="243"/>
    </row>
    <row r="287" spans="1:15" ht="71.25" x14ac:dyDescent="0.2">
      <c r="A287" s="80">
        <f t="shared" si="4"/>
        <v>283</v>
      </c>
      <c r="B287" s="243" t="s">
        <v>777</v>
      </c>
      <c r="C287" s="243" t="s">
        <v>1072</v>
      </c>
      <c r="D287" s="243" t="s">
        <v>1099</v>
      </c>
      <c r="E287" s="250"/>
      <c r="F287" s="100" t="s">
        <v>1101</v>
      </c>
      <c r="G287" s="248"/>
      <c r="H287" s="126">
        <v>4</v>
      </c>
      <c r="I287" s="97">
        <v>105000</v>
      </c>
      <c r="J287" s="97">
        <v>105000</v>
      </c>
      <c r="K287" s="87" t="s">
        <v>37</v>
      </c>
      <c r="L287" s="88" t="s">
        <v>252</v>
      </c>
      <c r="M287" s="85" t="s">
        <v>90</v>
      </c>
      <c r="N287" s="243" t="s">
        <v>1077</v>
      </c>
      <c r="O287" s="243"/>
    </row>
    <row r="288" spans="1:15" ht="71.25" x14ac:dyDescent="0.2">
      <c r="A288" s="80">
        <f t="shared" si="4"/>
        <v>284</v>
      </c>
      <c r="B288" s="243" t="s">
        <v>777</v>
      </c>
      <c r="C288" s="243" t="s">
        <v>1072</v>
      </c>
      <c r="D288" s="243" t="s">
        <v>1099</v>
      </c>
      <c r="E288" s="250"/>
      <c r="F288" s="100" t="s">
        <v>1102</v>
      </c>
      <c r="G288" s="248"/>
      <c r="H288" s="126">
        <v>4</v>
      </c>
      <c r="I288" s="97">
        <v>30000</v>
      </c>
      <c r="J288" s="97">
        <v>30000</v>
      </c>
      <c r="K288" s="87" t="s">
        <v>37</v>
      </c>
      <c r="L288" s="88" t="s">
        <v>252</v>
      </c>
      <c r="M288" s="96" t="s">
        <v>90</v>
      </c>
      <c r="N288" s="243" t="s">
        <v>1077</v>
      </c>
      <c r="O288" s="243"/>
    </row>
    <row r="289" spans="1:15" ht="85.5" x14ac:dyDescent="0.2">
      <c r="A289" s="80">
        <f t="shared" si="4"/>
        <v>285</v>
      </c>
      <c r="B289" s="243" t="s">
        <v>777</v>
      </c>
      <c r="C289" s="243" t="s">
        <v>1072</v>
      </c>
      <c r="D289" s="243" t="s">
        <v>1099</v>
      </c>
      <c r="E289" s="250"/>
      <c r="F289" s="100" t="s">
        <v>1103</v>
      </c>
      <c r="G289" s="248"/>
      <c r="H289" s="126">
        <v>4</v>
      </c>
      <c r="I289" s="97">
        <v>30000</v>
      </c>
      <c r="J289" s="97">
        <v>30000</v>
      </c>
      <c r="K289" s="87" t="s">
        <v>37</v>
      </c>
      <c r="L289" s="88" t="s">
        <v>252</v>
      </c>
      <c r="M289" s="96" t="s">
        <v>90</v>
      </c>
      <c r="N289" s="243" t="s">
        <v>1077</v>
      </c>
      <c r="O289" s="243"/>
    </row>
    <row r="290" spans="1:15" ht="86.25" x14ac:dyDescent="0.2">
      <c r="A290" s="80">
        <f t="shared" si="4"/>
        <v>286</v>
      </c>
      <c r="B290" s="243" t="s">
        <v>777</v>
      </c>
      <c r="C290" s="243" t="s">
        <v>1072</v>
      </c>
      <c r="D290" s="243" t="s">
        <v>1099</v>
      </c>
      <c r="E290" s="250"/>
      <c r="F290" s="100" t="s">
        <v>1104</v>
      </c>
      <c r="G290" s="248"/>
      <c r="H290" s="126">
        <v>4</v>
      </c>
      <c r="I290" s="97">
        <v>120000</v>
      </c>
      <c r="J290" s="97">
        <v>120000</v>
      </c>
      <c r="K290" s="87" t="s">
        <v>37</v>
      </c>
      <c r="L290" s="88" t="s">
        <v>252</v>
      </c>
      <c r="M290" s="96" t="s">
        <v>90</v>
      </c>
      <c r="N290" s="243" t="s">
        <v>1077</v>
      </c>
      <c r="O290" s="243"/>
    </row>
    <row r="291" spans="1:15" ht="71.25" x14ac:dyDescent="0.2">
      <c r="A291" s="80">
        <f t="shared" si="4"/>
        <v>287</v>
      </c>
      <c r="B291" s="243" t="s">
        <v>777</v>
      </c>
      <c r="C291" s="243" t="s">
        <v>1072</v>
      </c>
      <c r="D291" s="243" t="s">
        <v>1099</v>
      </c>
      <c r="E291" s="250"/>
      <c r="F291" s="100" t="s">
        <v>1105</v>
      </c>
      <c r="G291" s="248"/>
      <c r="H291" s="126">
        <v>4</v>
      </c>
      <c r="I291" s="97">
        <v>45000</v>
      </c>
      <c r="J291" s="97">
        <v>45000</v>
      </c>
      <c r="K291" s="87" t="s">
        <v>37</v>
      </c>
      <c r="L291" s="88" t="s">
        <v>252</v>
      </c>
      <c r="M291" s="96" t="s">
        <v>90</v>
      </c>
      <c r="N291" s="243" t="s">
        <v>1077</v>
      </c>
      <c r="O291" s="243"/>
    </row>
    <row r="292" spans="1:15" ht="71.25" customHeight="1" x14ac:dyDescent="0.2">
      <c r="A292" s="80">
        <f t="shared" si="4"/>
        <v>288</v>
      </c>
      <c r="B292" s="243" t="s">
        <v>777</v>
      </c>
      <c r="C292" s="243" t="s">
        <v>1072</v>
      </c>
      <c r="D292" s="243" t="s">
        <v>1099</v>
      </c>
      <c r="E292" s="250"/>
      <c r="F292" s="100" t="s">
        <v>1106</v>
      </c>
      <c r="G292" s="248"/>
      <c r="H292" s="126">
        <v>4</v>
      </c>
      <c r="I292" s="97">
        <v>30000</v>
      </c>
      <c r="J292" s="97">
        <v>30000</v>
      </c>
      <c r="K292" s="87" t="s">
        <v>37</v>
      </c>
      <c r="L292" s="88" t="s">
        <v>252</v>
      </c>
      <c r="M292" s="85" t="s">
        <v>90</v>
      </c>
      <c r="N292" s="243" t="s">
        <v>1077</v>
      </c>
      <c r="O292" s="243"/>
    </row>
    <row r="293" spans="1:15" ht="71.25" x14ac:dyDescent="0.2">
      <c r="A293" s="80">
        <f t="shared" si="4"/>
        <v>289</v>
      </c>
      <c r="B293" s="243" t="s">
        <v>777</v>
      </c>
      <c r="C293" s="243" t="s">
        <v>1072</v>
      </c>
      <c r="D293" s="243" t="s">
        <v>1099</v>
      </c>
      <c r="E293" s="250"/>
      <c r="F293" s="100" t="s">
        <v>1107</v>
      </c>
      <c r="G293" s="248"/>
      <c r="H293" s="126">
        <v>4</v>
      </c>
      <c r="I293" s="97">
        <v>375000</v>
      </c>
      <c r="J293" s="97">
        <v>375000</v>
      </c>
      <c r="K293" s="87" t="s">
        <v>37</v>
      </c>
      <c r="L293" s="88" t="s">
        <v>252</v>
      </c>
      <c r="M293" s="85" t="s">
        <v>90</v>
      </c>
      <c r="N293" s="243" t="s">
        <v>1077</v>
      </c>
      <c r="O293" s="243"/>
    </row>
    <row r="294" spans="1:15" ht="99.75" x14ac:dyDescent="0.2">
      <c r="A294" s="80">
        <f t="shared" si="4"/>
        <v>290</v>
      </c>
      <c r="B294" s="243" t="s">
        <v>777</v>
      </c>
      <c r="C294" s="243" t="s">
        <v>1072</v>
      </c>
      <c r="D294" s="243" t="s">
        <v>1099</v>
      </c>
      <c r="E294" s="250"/>
      <c r="F294" s="100" t="s">
        <v>1108</v>
      </c>
      <c r="G294" s="248"/>
      <c r="H294" s="126">
        <v>4</v>
      </c>
      <c r="I294" s="97">
        <v>665000</v>
      </c>
      <c r="J294" s="97">
        <v>665000</v>
      </c>
      <c r="K294" s="87" t="s">
        <v>37</v>
      </c>
      <c r="L294" s="88" t="s">
        <v>252</v>
      </c>
      <c r="M294" s="96" t="s">
        <v>90</v>
      </c>
      <c r="N294" s="243" t="s">
        <v>1077</v>
      </c>
      <c r="O294" s="243"/>
    </row>
    <row r="295" spans="1:15" ht="85.5" x14ac:dyDescent="0.2">
      <c r="A295" s="80">
        <f t="shared" si="4"/>
        <v>291</v>
      </c>
      <c r="B295" s="243" t="s">
        <v>777</v>
      </c>
      <c r="C295" s="243" t="s">
        <v>1072</v>
      </c>
      <c r="D295" s="243" t="s">
        <v>1099</v>
      </c>
      <c r="E295" s="250"/>
      <c r="F295" s="100" t="s">
        <v>1109</v>
      </c>
      <c r="G295" s="248"/>
      <c r="H295" s="126">
        <v>4</v>
      </c>
      <c r="I295" s="97">
        <v>40000</v>
      </c>
      <c r="J295" s="97">
        <v>40000</v>
      </c>
      <c r="K295" s="87" t="s">
        <v>37</v>
      </c>
      <c r="L295" s="88" t="s">
        <v>252</v>
      </c>
      <c r="M295" s="96" t="s">
        <v>90</v>
      </c>
      <c r="N295" s="243" t="s">
        <v>1077</v>
      </c>
      <c r="O295" s="243"/>
    </row>
    <row r="296" spans="1:15" ht="42.75" x14ac:dyDescent="0.2">
      <c r="A296" s="80">
        <f t="shared" si="4"/>
        <v>292</v>
      </c>
      <c r="B296" s="243" t="s">
        <v>777</v>
      </c>
      <c r="C296" s="243" t="s">
        <v>1072</v>
      </c>
      <c r="D296" s="243" t="s">
        <v>1099</v>
      </c>
      <c r="E296" s="250"/>
      <c r="F296" s="100" t="s">
        <v>1110</v>
      </c>
      <c r="G296" s="248"/>
      <c r="H296" s="126">
        <v>4</v>
      </c>
      <c r="I296" s="97">
        <v>50000</v>
      </c>
      <c r="J296" s="97">
        <v>50000</v>
      </c>
      <c r="K296" s="87" t="s">
        <v>37</v>
      </c>
      <c r="L296" s="88" t="s">
        <v>252</v>
      </c>
      <c r="M296" s="96" t="s">
        <v>90</v>
      </c>
      <c r="N296" s="243" t="s">
        <v>1077</v>
      </c>
      <c r="O296" s="243"/>
    </row>
    <row r="297" spans="1:15" ht="42.75" x14ac:dyDescent="0.2">
      <c r="A297" s="80">
        <f t="shared" si="4"/>
        <v>293</v>
      </c>
      <c r="B297" s="243" t="s">
        <v>777</v>
      </c>
      <c r="C297" s="243" t="s">
        <v>1072</v>
      </c>
      <c r="D297" s="243" t="s">
        <v>1099</v>
      </c>
      <c r="E297" s="250"/>
      <c r="F297" s="100" t="s">
        <v>1111</v>
      </c>
      <c r="G297" s="248"/>
      <c r="H297" s="126">
        <v>4</v>
      </c>
      <c r="I297" s="97">
        <v>80000</v>
      </c>
      <c r="J297" s="97">
        <v>80000</v>
      </c>
      <c r="K297" s="87" t="s">
        <v>37</v>
      </c>
      <c r="L297" s="88" t="s">
        <v>252</v>
      </c>
      <c r="M297" s="85" t="s">
        <v>90</v>
      </c>
      <c r="N297" s="243" t="s">
        <v>1077</v>
      </c>
      <c r="O297" s="243"/>
    </row>
    <row r="298" spans="1:15" ht="42.75" x14ac:dyDescent="0.2">
      <c r="A298" s="80">
        <f t="shared" si="4"/>
        <v>294</v>
      </c>
      <c r="B298" s="243" t="s">
        <v>777</v>
      </c>
      <c r="C298" s="243" t="s">
        <v>1072</v>
      </c>
      <c r="D298" s="243" t="s">
        <v>1099</v>
      </c>
      <c r="E298" s="250"/>
      <c r="F298" s="100" t="s">
        <v>1112</v>
      </c>
      <c r="G298" s="248"/>
      <c r="H298" s="126">
        <v>4</v>
      </c>
      <c r="I298" s="97">
        <v>95000</v>
      </c>
      <c r="J298" s="97">
        <v>95000</v>
      </c>
      <c r="K298" s="87" t="s">
        <v>37</v>
      </c>
      <c r="L298" s="88" t="s">
        <v>252</v>
      </c>
      <c r="M298" s="96" t="s">
        <v>90</v>
      </c>
      <c r="N298" s="243" t="s">
        <v>1077</v>
      </c>
      <c r="O298" s="243"/>
    </row>
    <row r="299" spans="1:15" ht="42.75" x14ac:dyDescent="0.2">
      <c r="A299" s="80">
        <f t="shared" si="4"/>
        <v>295</v>
      </c>
      <c r="B299" s="243" t="s">
        <v>777</v>
      </c>
      <c r="C299" s="243" t="s">
        <v>1072</v>
      </c>
      <c r="D299" s="243" t="s">
        <v>1099</v>
      </c>
      <c r="E299" s="250"/>
      <c r="F299" s="100" t="s">
        <v>1113</v>
      </c>
      <c r="G299" s="248"/>
      <c r="H299" s="126">
        <v>80</v>
      </c>
      <c r="I299" s="97">
        <v>65000</v>
      </c>
      <c r="J299" s="97">
        <v>65000</v>
      </c>
      <c r="K299" s="87" t="s">
        <v>37</v>
      </c>
      <c r="L299" s="88" t="s">
        <v>252</v>
      </c>
      <c r="M299" s="96" t="s">
        <v>90</v>
      </c>
      <c r="N299" s="243" t="s">
        <v>1077</v>
      </c>
      <c r="O299" s="243"/>
    </row>
    <row r="300" spans="1:15" ht="57" x14ac:dyDescent="0.2">
      <c r="A300" s="80">
        <f t="shared" si="4"/>
        <v>296</v>
      </c>
      <c r="B300" s="243" t="s">
        <v>777</v>
      </c>
      <c r="C300" s="243" t="s">
        <v>1072</v>
      </c>
      <c r="D300" s="243" t="s">
        <v>1099</v>
      </c>
      <c r="E300" s="250"/>
      <c r="F300" s="100" t="s">
        <v>1114</v>
      </c>
      <c r="G300" s="248"/>
      <c r="H300" s="126">
        <v>4</v>
      </c>
      <c r="I300" s="97">
        <v>35000</v>
      </c>
      <c r="J300" s="97">
        <v>35000</v>
      </c>
      <c r="K300" s="87" t="s">
        <v>37</v>
      </c>
      <c r="L300" s="88" t="s">
        <v>252</v>
      </c>
      <c r="M300" s="96" t="s">
        <v>90</v>
      </c>
      <c r="N300" s="243" t="s">
        <v>1077</v>
      </c>
      <c r="O300" s="243"/>
    </row>
    <row r="301" spans="1:15" ht="57" x14ac:dyDescent="0.2">
      <c r="A301" s="80">
        <f t="shared" si="4"/>
        <v>297</v>
      </c>
      <c r="B301" s="243" t="s">
        <v>777</v>
      </c>
      <c r="C301" s="243" t="s">
        <v>1072</v>
      </c>
      <c r="D301" s="243" t="s">
        <v>1099</v>
      </c>
      <c r="E301" s="250"/>
      <c r="F301" s="100" t="s">
        <v>1115</v>
      </c>
      <c r="G301" s="248"/>
      <c r="H301" s="126">
        <v>4</v>
      </c>
      <c r="I301" s="97">
        <v>30000</v>
      </c>
      <c r="J301" s="97">
        <v>30000</v>
      </c>
      <c r="K301" s="87" t="s">
        <v>37</v>
      </c>
      <c r="L301" s="88" t="s">
        <v>252</v>
      </c>
      <c r="M301" s="96" t="s">
        <v>90</v>
      </c>
      <c r="N301" s="243" t="s">
        <v>1077</v>
      </c>
      <c r="O301" s="243"/>
    </row>
    <row r="302" spans="1:15" ht="85.5" x14ac:dyDescent="0.2">
      <c r="A302" s="80">
        <f t="shared" si="4"/>
        <v>298</v>
      </c>
      <c r="B302" s="243" t="s">
        <v>777</v>
      </c>
      <c r="C302" s="243" t="s">
        <v>1072</v>
      </c>
      <c r="D302" s="243" t="s">
        <v>1099</v>
      </c>
      <c r="E302" s="250"/>
      <c r="F302" s="100" t="s">
        <v>1116</v>
      </c>
      <c r="G302" s="248"/>
      <c r="H302" s="126">
        <v>4</v>
      </c>
      <c r="I302" s="97">
        <v>215000</v>
      </c>
      <c r="J302" s="97">
        <v>215000</v>
      </c>
      <c r="K302" s="87" t="s">
        <v>37</v>
      </c>
      <c r="L302" s="88" t="s">
        <v>252</v>
      </c>
      <c r="M302" s="85" t="s">
        <v>90</v>
      </c>
      <c r="N302" s="243" t="s">
        <v>1077</v>
      </c>
      <c r="O302" s="243"/>
    </row>
    <row r="303" spans="1:15" ht="99.75" x14ac:dyDescent="0.2">
      <c r="A303" s="80">
        <f t="shared" si="4"/>
        <v>299</v>
      </c>
      <c r="B303" s="243" t="s">
        <v>777</v>
      </c>
      <c r="C303" s="243" t="s">
        <v>1072</v>
      </c>
      <c r="D303" s="243" t="s">
        <v>1099</v>
      </c>
      <c r="E303" s="250"/>
      <c r="F303" s="100" t="s">
        <v>1117</v>
      </c>
      <c r="G303" s="248"/>
      <c r="H303" s="126">
        <v>4</v>
      </c>
      <c r="I303" s="97">
        <v>570000</v>
      </c>
      <c r="J303" s="97">
        <v>570000</v>
      </c>
      <c r="K303" s="87" t="s">
        <v>37</v>
      </c>
      <c r="L303" s="88" t="s">
        <v>252</v>
      </c>
      <c r="M303" s="85" t="s">
        <v>90</v>
      </c>
      <c r="N303" s="243" t="s">
        <v>1077</v>
      </c>
      <c r="O303" s="243"/>
    </row>
    <row r="304" spans="1:15" ht="57" x14ac:dyDescent="0.2">
      <c r="A304" s="80">
        <f t="shared" si="4"/>
        <v>300</v>
      </c>
      <c r="B304" s="243" t="s">
        <v>777</v>
      </c>
      <c r="C304" s="243" t="s">
        <v>1072</v>
      </c>
      <c r="D304" s="243" t="s">
        <v>1099</v>
      </c>
      <c r="E304" s="250"/>
      <c r="F304" s="100" t="s">
        <v>1118</v>
      </c>
      <c r="G304" s="248"/>
      <c r="H304" s="126">
        <v>4</v>
      </c>
      <c r="I304" s="97">
        <v>130000</v>
      </c>
      <c r="J304" s="97">
        <v>130000</v>
      </c>
      <c r="K304" s="87" t="s">
        <v>37</v>
      </c>
      <c r="L304" s="88" t="s">
        <v>252</v>
      </c>
      <c r="M304" s="96" t="s">
        <v>90</v>
      </c>
      <c r="N304" s="243" t="s">
        <v>1077</v>
      </c>
      <c r="O304" s="243"/>
    </row>
    <row r="305" spans="1:15" ht="99.75" x14ac:dyDescent="0.2">
      <c r="A305" s="80">
        <f t="shared" si="4"/>
        <v>301</v>
      </c>
      <c r="B305" s="243" t="s">
        <v>777</v>
      </c>
      <c r="C305" s="243" t="s">
        <v>1072</v>
      </c>
      <c r="D305" s="243" t="s">
        <v>1099</v>
      </c>
      <c r="E305" s="250"/>
      <c r="F305" s="100" t="s">
        <v>1119</v>
      </c>
      <c r="G305" s="248"/>
      <c r="H305" s="126">
        <v>4</v>
      </c>
      <c r="I305" s="97">
        <v>130000</v>
      </c>
      <c r="J305" s="97">
        <v>130000</v>
      </c>
      <c r="K305" s="87" t="s">
        <v>37</v>
      </c>
      <c r="L305" s="88" t="s">
        <v>252</v>
      </c>
      <c r="M305" s="96" t="s">
        <v>90</v>
      </c>
      <c r="N305" s="243" t="s">
        <v>1077</v>
      </c>
      <c r="O305" s="243"/>
    </row>
    <row r="306" spans="1:15" ht="57" x14ac:dyDescent="0.2">
      <c r="A306" s="80">
        <f t="shared" si="4"/>
        <v>302</v>
      </c>
      <c r="B306" s="243" t="s">
        <v>777</v>
      </c>
      <c r="C306" s="243" t="s">
        <v>1072</v>
      </c>
      <c r="D306" s="243" t="s">
        <v>1099</v>
      </c>
      <c r="E306" s="250"/>
      <c r="F306" s="100" t="s">
        <v>1120</v>
      </c>
      <c r="G306" s="248"/>
      <c r="H306" s="126">
        <v>4</v>
      </c>
      <c r="I306" s="97">
        <v>25000</v>
      </c>
      <c r="J306" s="97">
        <v>25000</v>
      </c>
      <c r="K306" s="87" t="s">
        <v>37</v>
      </c>
      <c r="L306" s="88" t="s">
        <v>252</v>
      </c>
      <c r="M306" s="96" t="s">
        <v>90</v>
      </c>
      <c r="N306" s="243" t="s">
        <v>1077</v>
      </c>
      <c r="O306" s="243"/>
    </row>
    <row r="307" spans="1:15" ht="57" x14ac:dyDescent="0.2">
      <c r="A307" s="80">
        <f t="shared" si="4"/>
        <v>303</v>
      </c>
      <c r="B307" s="243" t="s">
        <v>777</v>
      </c>
      <c r="C307" s="243" t="s">
        <v>1072</v>
      </c>
      <c r="D307" s="243" t="s">
        <v>1099</v>
      </c>
      <c r="E307" s="250"/>
      <c r="F307" s="100" t="s">
        <v>1121</v>
      </c>
      <c r="G307" s="248"/>
      <c r="H307" s="126">
        <v>4</v>
      </c>
      <c r="I307" s="97">
        <v>50000</v>
      </c>
      <c r="J307" s="97">
        <v>50000</v>
      </c>
      <c r="K307" s="87" t="s">
        <v>37</v>
      </c>
      <c r="L307" s="88" t="s">
        <v>252</v>
      </c>
      <c r="M307" s="85" t="s">
        <v>90</v>
      </c>
      <c r="N307" s="243" t="s">
        <v>1077</v>
      </c>
      <c r="O307" s="243"/>
    </row>
    <row r="308" spans="1:15" ht="57" x14ac:dyDescent="0.2">
      <c r="A308" s="80">
        <f t="shared" si="4"/>
        <v>304</v>
      </c>
      <c r="B308" s="243" t="s">
        <v>777</v>
      </c>
      <c r="C308" s="243" t="s">
        <v>1072</v>
      </c>
      <c r="D308" s="243" t="s">
        <v>1099</v>
      </c>
      <c r="E308" s="250"/>
      <c r="F308" s="100" t="s">
        <v>1122</v>
      </c>
      <c r="G308" s="248"/>
      <c r="H308" s="126">
        <v>4</v>
      </c>
      <c r="I308" s="97">
        <v>95000</v>
      </c>
      <c r="J308" s="97">
        <v>95000</v>
      </c>
      <c r="K308" s="87" t="s">
        <v>37</v>
      </c>
      <c r="L308" s="88" t="s">
        <v>252</v>
      </c>
      <c r="M308" s="96" t="s">
        <v>90</v>
      </c>
      <c r="N308" s="243" t="s">
        <v>1077</v>
      </c>
      <c r="O308" s="243"/>
    </row>
    <row r="309" spans="1:15" ht="85.5" x14ac:dyDescent="0.2">
      <c r="A309" s="80">
        <f t="shared" si="4"/>
        <v>305</v>
      </c>
      <c r="B309" s="243" t="s">
        <v>777</v>
      </c>
      <c r="C309" s="243" t="s">
        <v>1072</v>
      </c>
      <c r="D309" s="243" t="s">
        <v>1099</v>
      </c>
      <c r="E309" s="250"/>
      <c r="F309" s="100" t="s">
        <v>1123</v>
      </c>
      <c r="G309" s="248"/>
      <c r="H309" s="126">
        <v>4</v>
      </c>
      <c r="I309" s="97">
        <v>200000</v>
      </c>
      <c r="J309" s="97">
        <v>200000</v>
      </c>
      <c r="K309" s="87" t="s">
        <v>37</v>
      </c>
      <c r="L309" s="88" t="s">
        <v>252</v>
      </c>
      <c r="M309" s="96" t="s">
        <v>90</v>
      </c>
      <c r="N309" s="243" t="s">
        <v>1077</v>
      </c>
      <c r="O309" s="243"/>
    </row>
    <row r="310" spans="1:15" ht="42.75" x14ac:dyDescent="0.2">
      <c r="A310" s="80">
        <f t="shared" si="4"/>
        <v>306</v>
      </c>
      <c r="B310" s="243" t="s">
        <v>777</v>
      </c>
      <c r="C310" s="243" t="s">
        <v>1072</v>
      </c>
      <c r="D310" s="243" t="s">
        <v>1099</v>
      </c>
      <c r="E310" s="250"/>
      <c r="F310" s="100" t="s">
        <v>1124</v>
      </c>
      <c r="G310" s="248"/>
      <c r="H310" s="126">
        <v>4</v>
      </c>
      <c r="I310" s="97">
        <v>15000</v>
      </c>
      <c r="J310" s="97">
        <v>15000</v>
      </c>
      <c r="K310" s="87" t="s">
        <v>37</v>
      </c>
      <c r="L310" s="88" t="s">
        <v>252</v>
      </c>
      <c r="M310" s="96" t="s">
        <v>90</v>
      </c>
      <c r="N310" s="243" t="s">
        <v>1077</v>
      </c>
      <c r="O310" s="243"/>
    </row>
    <row r="311" spans="1:15" ht="28.5" x14ac:dyDescent="0.2">
      <c r="A311" s="80">
        <f t="shared" si="4"/>
        <v>307</v>
      </c>
      <c r="B311" s="243" t="s">
        <v>777</v>
      </c>
      <c r="C311" s="243" t="s">
        <v>1072</v>
      </c>
      <c r="D311" s="243" t="s">
        <v>1099</v>
      </c>
      <c r="E311" s="250"/>
      <c r="F311" s="100" t="s">
        <v>1125</v>
      </c>
      <c r="G311" s="248"/>
      <c r="H311" s="126">
        <v>4</v>
      </c>
      <c r="I311" s="97">
        <v>55000</v>
      </c>
      <c r="J311" s="97">
        <v>55000</v>
      </c>
      <c r="K311" s="87" t="s">
        <v>37</v>
      </c>
      <c r="L311" s="88" t="s">
        <v>252</v>
      </c>
      <c r="M311" s="96" t="s">
        <v>90</v>
      </c>
      <c r="N311" s="243" t="s">
        <v>1077</v>
      </c>
      <c r="O311" s="243"/>
    </row>
    <row r="312" spans="1:15" ht="99.75" x14ac:dyDescent="0.2">
      <c r="A312" s="80">
        <f t="shared" si="4"/>
        <v>308</v>
      </c>
      <c r="B312" s="243" t="s">
        <v>777</v>
      </c>
      <c r="C312" s="243" t="s">
        <v>1072</v>
      </c>
      <c r="D312" s="243" t="s">
        <v>1099</v>
      </c>
      <c r="E312" s="250"/>
      <c r="F312" s="100" t="s">
        <v>1126</v>
      </c>
      <c r="G312" s="248"/>
      <c r="H312" s="126">
        <v>4</v>
      </c>
      <c r="I312" s="97">
        <v>305000</v>
      </c>
      <c r="J312" s="97">
        <v>305000</v>
      </c>
      <c r="K312" s="87" t="s">
        <v>37</v>
      </c>
      <c r="L312" s="88" t="s">
        <v>252</v>
      </c>
      <c r="M312" s="85" t="s">
        <v>90</v>
      </c>
      <c r="N312" s="243" t="s">
        <v>1077</v>
      </c>
      <c r="O312" s="243"/>
    </row>
    <row r="313" spans="1:15" ht="42.75" x14ac:dyDescent="0.2">
      <c r="A313" s="80">
        <f t="shared" si="4"/>
        <v>309</v>
      </c>
      <c r="B313" s="243" t="s">
        <v>777</v>
      </c>
      <c r="C313" s="243" t="s">
        <v>1072</v>
      </c>
      <c r="D313" s="243" t="s">
        <v>1099</v>
      </c>
      <c r="E313" s="250"/>
      <c r="F313" s="100" t="s">
        <v>1127</v>
      </c>
      <c r="G313" s="248"/>
      <c r="H313" s="126">
        <v>4</v>
      </c>
      <c r="I313" s="97">
        <v>25000</v>
      </c>
      <c r="J313" s="97">
        <v>25000</v>
      </c>
      <c r="K313" s="87" t="s">
        <v>37</v>
      </c>
      <c r="L313" s="88" t="s">
        <v>252</v>
      </c>
      <c r="M313" s="85" t="s">
        <v>90</v>
      </c>
      <c r="N313" s="243" t="s">
        <v>1077</v>
      </c>
      <c r="O313" s="243"/>
    </row>
    <row r="314" spans="1:15" ht="28.5" x14ac:dyDescent="0.2">
      <c r="A314" s="80">
        <f t="shared" si="4"/>
        <v>310</v>
      </c>
      <c r="B314" s="243" t="s">
        <v>777</v>
      </c>
      <c r="C314" s="243" t="s">
        <v>1072</v>
      </c>
      <c r="D314" s="243" t="s">
        <v>1099</v>
      </c>
      <c r="E314" s="250"/>
      <c r="F314" s="100" t="s">
        <v>1128</v>
      </c>
      <c r="G314" s="248"/>
      <c r="H314" s="126">
        <v>4</v>
      </c>
      <c r="I314" s="97">
        <v>15000</v>
      </c>
      <c r="J314" s="97">
        <v>15000</v>
      </c>
      <c r="K314" s="87" t="s">
        <v>37</v>
      </c>
      <c r="L314" s="88" t="s">
        <v>252</v>
      </c>
      <c r="M314" s="96" t="s">
        <v>90</v>
      </c>
      <c r="N314" s="243" t="s">
        <v>1077</v>
      </c>
      <c r="O314" s="243"/>
    </row>
    <row r="315" spans="1:15" ht="28.5" x14ac:dyDescent="0.2">
      <c r="A315" s="80">
        <f t="shared" si="4"/>
        <v>311</v>
      </c>
      <c r="B315" s="243" t="s">
        <v>777</v>
      </c>
      <c r="C315" s="243" t="s">
        <v>1072</v>
      </c>
      <c r="D315" s="243" t="s">
        <v>1099</v>
      </c>
      <c r="E315" s="250"/>
      <c r="F315" s="100" t="s">
        <v>1129</v>
      </c>
      <c r="G315" s="248"/>
      <c r="H315" s="126">
        <v>4</v>
      </c>
      <c r="I315" s="97">
        <v>20000</v>
      </c>
      <c r="J315" s="97">
        <v>20000</v>
      </c>
      <c r="K315" s="87" t="s">
        <v>37</v>
      </c>
      <c r="L315" s="88" t="s">
        <v>252</v>
      </c>
      <c r="M315" s="96" t="s">
        <v>90</v>
      </c>
      <c r="N315" s="243" t="s">
        <v>1077</v>
      </c>
      <c r="O315" s="243"/>
    </row>
    <row r="316" spans="1:15" ht="28.5" x14ac:dyDescent="0.2">
      <c r="A316" s="80">
        <f t="shared" si="4"/>
        <v>312</v>
      </c>
      <c r="B316" s="243" t="s">
        <v>777</v>
      </c>
      <c r="C316" s="243" t="s">
        <v>1072</v>
      </c>
      <c r="D316" s="243" t="s">
        <v>1099</v>
      </c>
      <c r="E316" s="250"/>
      <c r="F316" s="100" t="s">
        <v>1130</v>
      </c>
      <c r="G316" s="248"/>
      <c r="H316" s="126">
        <v>4</v>
      </c>
      <c r="I316" s="97">
        <v>205000</v>
      </c>
      <c r="J316" s="97">
        <v>205000</v>
      </c>
      <c r="K316" s="87" t="s">
        <v>37</v>
      </c>
      <c r="L316" s="88" t="s">
        <v>252</v>
      </c>
      <c r="M316" s="96" t="s">
        <v>90</v>
      </c>
      <c r="N316" s="243" t="s">
        <v>1077</v>
      </c>
      <c r="O316" s="243"/>
    </row>
    <row r="317" spans="1:15" ht="28.5" x14ac:dyDescent="0.2">
      <c r="A317" s="80">
        <f t="shared" si="4"/>
        <v>313</v>
      </c>
      <c r="B317" s="243" t="s">
        <v>777</v>
      </c>
      <c r="C317" s="243" t="s">
        <v>1072</v>
      </c>
      <c r="D317" s="243" t="s">
        <v>1099</v>
      </c>
      <c r="E317" s="250"/>
      <c r="F317" s="100" t="s">
        <v>1131</v>
      </c>
      <c r="G317" s="248"/>
      <c r="H317" s="126">
        <v>4</v>
      </c>
      <c r="I317" s="97">
        <v>220000</v>
      </c>
      <c r="J317" s="97">
        <v>220000</v>
      </c>
      <c r="K317" s="87" t="s">
        <v>37</v>
      </c>
      <c r="L317" s="88" t="s">
        <v>252</v>
      </c>
      <c r="M317" s="85" t="s">
        <v>90</v>
      </c>
      <c r="N317" s="243" t="s">
        <v>1077</v>
      </c>
      <c r="O317" s="243"/>
    </row>
    <row r="318" spans="1:15" ht="28.5" x14ac:dyDescent="0.2">
      <c r="A318" s="80">
        <f t="shared" si="4"/>
        <v>314</v>
      </c>
      <c r="B318" s="243" t="s">
        <v>777</v>
      </c>
      <c r="C318" s="243" t="s">
        <v>1072</v>
      </c>
      <c r="D318" s="243" t="s">
        <v>1099</v>
      </c>
      <c r="E318" s="250"/>
      <c r="F318" s="100" t="s">
        <v>1132</v>
      </c>
      <c r="G318" s="248"/>
      <c r="H318" s="126">
        <v>4</v>
      </c>
      <c r="I318" s="97">
        <v>75000</v>
      </c>
      <c r="J318" s="97">
        <v>75000</v>
      </c>
      <c r="K318" s="87" t="s">
        <v>37</v>
      </c>
      <c r="L318" s="88" t="s">
        <v>252</v>
      </c>
      <c r="M318" s="96" t="s">
        <v>90</v>
      </c>
      <c r="N318" s="243" t="s">
        <v>1077</v>
      </c>
      <c r="O318" s="243"/>
    </row>
    <row r="319" spans="1:15" ht="28.5" x14ac:dyDescent="0.2">
      <c r="A319" s="80">
        <f t="shared" si="4"/>
        <v>315</v>
      </c>
      <c r="B319" s="243" t="s">
        <v>777</v>
      </c>
      <c r="C319" s="243" t="s">
        <v>1072</v>
      </c>
      <c r="D319" s="243" t="s">
        <v>1099</v>
      </c>
      <c r="E319" s="250"/>
      <c r="F319" s="100" t="s">
        <v>1133</v>
      </c>
      <c r="G319" s="248"/>
      <c r="H319" s="126">
        <v>4</v>
      </c>
      <c r="I319" s="97">
        <v>15000</v>
      </c>
      <c r="J319" s="97">
        <v>15000</v>
      </c>
      <c r="K319" s="87" t="s">
        <v>37</v>
      </c>
      <c r="L319" s="88" t="s">
        <v>252</v>
      </c>
      <c r="M319" s="96" t="s">
        <v>90</v>
      </c>
      <c r="N319" s="243" t="s">
        <v>1077</v>
      </c>
      <c r="O319" s="243"/>
    </row>
    <row r="320" spans="1:15" ht="28.5" x14ac:dyDescent="0.2">
      <c r="A320" s="80">
        <f t="shared" si="4"/>
        <v>316</v>
      </c>
      <c r="B320" s="243" t="s">
        <v>777</v>
      </c>
      <c r="C320" s="243" t="s">
        <v>1072</v>
      </c>
      <c r="D320" s="243" t="s">
        <v>1099</v>
      </c>
      <c r="E320" s="250"/>
      <c r="F320" s="100" t="s">
        <v>1134</v>
      </c>
      <c r="G320" s="248"/>
      <c r="H320" s="126">
        <v>4</v>
      </c>
      <c r="I320" s="97">
        <v>10000</v>
      </c>
      <c r="J320" s="97">
        <v>10000</v>
      </c>
      <c r="K320" s="87" t="s">
        <v>37</v>
      </c>
      <c r="L320" s="88" t="s">
        <v>252</v>
      </c>
      <c r="M320" s="96" t="s">
        <v>90</v>
      </c>
      <c r="N320" s="243" t="s">
        <v>1077</v>
      </c>
      <c r="O320" s="243"/>
    </row>
    <row r="321" spans="1:15" ht="28.5" x14ac:dyDescent="0.2">
      <c r="A321" s="80">
        <f t="shared" si="4"/>
        <v>317</v>
      </c>
      <c r="B321" s="243" t="s">
        <v>777</v>
      </c>
      <c r="C321" s="243" t="s">
        <v>1072</v>
      </c>
      <c r="D321" s="243" t="s">
        <v>1099</v>
      </c>
      <c r="E321" s="250"/>
      <c r="F321" s="100" t="s">
        <v>1135</v>
      </c>
      <c r="G321" s="248"/>
      <c r="H321" s="126">
        <v>4</v>
      </c>
      <c r="I321" s="97">
        <v>15000</v>
      </c>
      <c r="J321" s="97">
        <v>15000</v>
      </c>
      <c r="K321" s="87" t="s">
        <v>37</v>
      </c>
      <c r="L321" s="88" t="s">
        <v>252</v>
      </c>
      <c r="M321" s="96" t="s">
        <v>90</v>
      </c>
      <c r="N321" s="243" t="s">
        <v>1077</v>
      </c>
      <c r="O321" s="243"/>
    </row>
    <row r="322" spans="1:15" ht="28.5" x14ac:dyDescent="0.2">
      <c r="A322" s="80">
        <f t="shared" si="4"/>
        <v>318</v>
      </c>
      <c r="B322" s="243" t="s">
        <v>777</v>
      </c>
      <c r="C322" s="243" t="s">
        <v>1072</v>
      </c>
      <c r="D322" s="243" t="s">
        <v>1099</v>
      </c>
      <c r="E322" s="250"/>
      <c r="F322" s="100" t="s">
        <v>1136</v>
      </c>
      <c r="G322" s="248"/>
      <c r="H322" s="126">
        <v>4</v>
      </c>
      <c r="I322" s="97">
        <v>50000</v>
      </c>
      <c r="J322" s="97">
        <v>50000</v>
      </c>
      <c r="K322" s="87" t="s">
        <v>37</v>
      </c>
      <c r="L322" s="88" t="s">
        <v>252</v>
      </c>
      <c r="M322" s="85" t="s">
        <v>90</v>
      </c>
      <c r="N322" s="243" t="s">
        <v>1077</v>
      </c>
      <c r="O322" s="243"/>
    </row>
    <row r="323" spans="1:15" ht="28.5" x14ac:dyDescent="0.2">
      <c r="A323" s="80">
        <f t="shared" si="4"/>
        <v>319</v>
      </c>
      <c r="B323" s="243" t="s">
        <v>777</v>
      </c>
      <c r="C323" s="243" t="s">
        <v>1072</v>
      </c>
      <c r="D323" s="243" t="s">
        <v>1099</v>
      </c>
      <c r="E323" s="250"/>
      <c r="F323" s="100" t="s">
        <v>1137</v>
      </c>
      <c r="G323" s="248"/>
      <c r="H323" s="126">
        <v>4</v>
      </c>
      <c r="I323" s="97">
        <v>35000</v>
      </c>
      <c r="J323" s="97">
        <v>35000</v>
      </c>
      <c r="K323" s="87" t="s">
        <v>37</v>
      </c>
      <c r="L323" s="88" t="s">
        <v>252</v>
      </c>
      <c r="M323" s="85" t="s">
        <v>90</v>
      </c>
      <c r="N323" s="243" t="s">
        <v>1077</v>
      </c>
      <c r="O323" s="243"/>
    </row>
    <row r="324" spans="1:15" ht="28.5" x14ac:dyDescent="0.2">
      <c r="A324" s="80">
        <f t="shared" si="4"/>
        <v>320</v>
      </c>
      <c r="B324" s="243" t="s">
        <v>777</v>
      </c>
      <c r="C324" s="243" t="s">
        <v>1072</v>
      </c>
      <c r="D324" s="243" t="s">
        <v>1099</v>
      </c>
      <c r="E324" s="250"/>
      <c r="F324" s="100" t="s">
        <v>1138</v>
      </c>
      <c r="G324" s="248"/>
      <c r="H324" s="126">
        <v>4</v>
      </c>
      <c r="I324" s="97">
        <v>95000</v>
      </c>
      <c r="J324" s="97">
        <v>95000</v>
      </c>
      <c r="K324" s="87" t="s">
        <v>37</v>
      </c>
      <c r="L324" s="88" t="s">
        <v>252</v>
      </c>
      <c r="M324" s="96" t="s">
        <v>90</v>
      </c>
      <c r="N324" s="243" t="s">
        <v>1077</v>
      </c>
      <c r="O324" s="243"/>
    </row>
    <row r="325" spans="1:15" ht="28.5" x14ac:dyDescent="0.2">
      <c r="A325" s="80">
        <f t="shared" si="4"/>
        <v>321</v>
      </c>
      <c r="B325" s="243" t="s">
        <v>777</v>
      </c>
      <c r="C325" s="243" t="s">
        <v>1072</v>
      </c>
      <c r="D325" s="243" t="s">
        <v>1099</v>
      </c>
      <c r="E325" s="250"/>
      <c r="F325" s="100" t="s">
        <v>1139</v>
      </c>
      <c r="G325" s="248"/>
      <c r="H325" s="126">
        <v>4</v>
      </c>
      <c r="I325" s="97">
        <v>30000</v>
      </c>
      <c r="J325" s="97">
        <v>30000</v>
      </c>
      <c r="K325" s="87" t="s">
        <v>37</v>
      </c>
      <c r="L325" s="88" t="s">
        <v>252</v>
      </c>
      <c r="M325" s="96" t="s">
        <v>90</v>
      </c>
      <c r="N325" s="243" t="s">
        <v>1077</v>
      </c>
      <c r="O325" s="243"/>
    </row>
    <row r="326" spans="1:15" ht="28.5" x14ac:dyDescent="0.2">
      <c r="A326" s="80">
        <f t="shared" si="4"/>
        <v>322</v>
      </c>
      <c r="B326" s="243" t="s">
        <v>777</v>
      </c>
      <c r="C326" s="243" t="s">
        <v>1072</v>
      </c>
      <c r="D326" s="243" t="s">
        <v>1099</v>
      </c>
      <c r="E326" s="250"/>
      <c r="F326" s="100" t="s">
        <v>1140</v>
      </c>
      <c r="G326" s="248"/>
      <c r="H326" s="126">
        <v>4</v>
      </c>
      <c r="I326" s="97">
        <v>670000</v>
      </c>
      <c r="J326" s="97">
        <v>670000</v>
      </c>
      <c r="K326" s="87" t="s">
        <v>37</v>
      </c>
      <c r="L326" s="88" t="s">
        <v>252</v>
      </c>
      <c r="M326" s="85" t="s">
        <v>90</v>
      </c>
      <c r="N326" s="243" t="s">
        <v>1077</v>
      </c>
      <c r="O326" s="243"/>
    </row>
    <row r="327" spans="1:15" ht="28.5" x14ac:dyDescent="0.2">
      <c r="A327" s="80">
        <f t="shared" ref="A327:A335" si="5">+A326+1</f>
        <v>323</v>
      </c>
      <c r="B327" s="243" t="s">
        <v>777</v>
      </c>
      <c r="C327" s="243" t="s">
        <v>1072</v>
      </c>
      <c r="D327" s="243" t="s">
        <v>1099</v>
      </c>
      <c r="E327" s="250"/>
      <c r="F327" s="100" t="s">
        <v>1141</v>
      </c>
      <c r="G327" s="248"/>
      <c r="H327" s="126">
        <v>4</v>
      </c>
      <c r="I327" s="97">
        <v>480000</v>
      </c>
      <c r="J327" s="97">
        <v>480000</v>
      </c>
      <c r="K327" s="87" t="s">
        <v>37</v>
      </c>
      <c r="L327" s="88" t="s">
        <v>252</v>
      </c>
      <c r="M327" s="85" t="s">
        <v>90</v>
      </c>
      <c r="N327" s="243" t="s">
        <v>1077</v>
      </c>
      <c r="O327" s="243"/>
    </row>
    <row r="328" spans="1:15" ht="28.5" x14ac:dyDescent="0.2">
      <c r="A328" s="80">
        <f t="shared" si="5"/>
        <v>324</v>
      </c>
      <c r="B328" s="243" t="s">
        <v>777</v>
      </c>
      <c r="C328" s="243" t="s">
        <v>1072</v>
      </c>
      <c r="D328" s="243" t="s">
        <v>1099</v>
      </c>
      <c r="E328" s="250"/>
      <c r="F328" s="100" t="s">
        <v>1142</v>
      </c>
      <c r="G328" s="248"/>
      <c r="H328" s="126">
        <v>4</v>
      </c>
      <c r="I328" s="97">
        <v>215000</v>
      </c>
      <c r="J328" s="97">
        <v>215000</v>
      </c>
      <c r="K328" s="87" t="s">
        <v>37</v>
      </c>
      <c r="L328" s="88" t="s">
        <v>252</v>
      </c>
      <c r="M328" s="96" t="s">
        <v>90</v>
      </c>
      <c r="N328" s="243" t="s">
        <v>1077</v>
      </c>
      <c r="O328" s="243"/>
    </row>
    <row r="329" spans="1:15" ht="28.5" x14ac:dyDescent="0.2">
      <c r="A329" s="80">
        <f t="shared" si="5"/>
        <v>325</v>
      </c>
      <c r="B329" s="243" t="s">
        <v>777</v>
      </c>
      <c r="C329" s="243" t="s">
        <v>1072</v>
      </c>
      <c r="D329" s="243" t="s">
        <v>1099</v>
      </c>
      <c r="E329" s="250"/>
      <c r="F329" s="100" t="s">
        <v>1143</v>
      </c>
      <c r="G329" s="248"/>
      <c r="H329" s="126">
        <v>1</v>
      </c>
      <c r="I329" s="97">
        <v>390000</v>
      </c>
      <c r="J329" s="97">
        <v>390000</v>
      </c>
      <c r="K329" s="87" t="s">
        <v>37</v>
      </c>
      <c r="L329" s="88" t="s">
        <v>252</v>
      </c>
      <c r="M329" s="85" t="s">
        <v>90</v>
      </c>
      <c r="N329" s="243" t="s">
        <v>1077</v>
      </c>
      <c r="O329" s="243"/>
    </row>
    <row r="330" spans="1:15" ht="58.5" customHeight="1" x14ac:dyDescent="0.2">
      <c r="A330" s="80">
        <f t="shared" si="5"/>
        <v>326</v>
      </c>
      <c r="B330" s="243" t="s">
        <v>777</v>
      </c>
      <c r="C330" s="243" t="s">
        <v>1072</v>
      </c>
      <c r="D330" s="243" t="s">
        <v>1144</v>
      </c>
      <c r="E330" s="250"/>
      <c r="F330" s="100" t="s">
        <v>1145</v>
      </c>
      <c r="G330" s="248" t="s">
        <v>1146</v>
      </c>
      <c r="H330" s="126">
        <v>20</v>
      </c>
      <c r="I330" s="97">
        <v>31985000</v>
      </c>
      <c r="J330" s="97">
        <v>31985000</v>
      </c>
      <c r="K330" s="87" t="s">
        <v>37</v>
      </c>
      <c r="L330" s="88" t="s">
        <v>252</v>
      </c>
      <c r="M330" s="85" t="s">
        <v>90</v>
      </c>
      <c r="N330" s="243" t="s">
        <v>1147</v>
      </c>
      <c r="O330" s="243"/>
    </row>
    <row r="331" spans="1:15" ht="57" customHeight="1" x14ac:dyDescent="0.2">
      <c r="A331" s="80">
        <f t="shared" si="5"/>
        <v>327</v>
      </c>
      <c r="B331" s="243" t="s">
        <v>777</v>
      </c>
      <c r="C331" s="243" t="s">
        <v>1072</v>
      </c>
      <c r="D331" s="243" t="s">
        <v>1144</v>
      </c>
      <c r="E331" s="250"/>
      <c r="F331" s="100" t="s">
        <v>1148</v>
      </c>
      <c r="G331" s="248"/>
      <c r="H331" s="126">
        <v>10</v>
      </c>
      <c r="I331" s="97">
        <v>18660000</v>
      </c>
      <c r="J331" s="97">
        <v>18660000</v>
      </c>
      <c r="K331" s="87" t="s">
        <v>37</v>
      </c>
      <c r="L331" s="88" t="s">
        <v>252</v>
      </c>
      <c r="M331" s="85" t="s">
        <v>90</v>
      </c>
      <c r="N331" s="243" t="s">
        <v>1147</v>
      </c>
      <c r="O331" s="243"/>
    </row>
    <row r="332" spans="1:15" ht="28.5" x14ac:dyDescent="0.2">
      <c r="A332" s="80">
        <f t="shared" si="5"/>
        <v>328</v>
      </c>
      <c r="B332" s="243" t="s">
        <v>777</v>
      </c>
      <c r="C332" s="243" t="s">
        <v>1072</v>
      </c>
      <c r="D332" s="243" t="s">
        <v>1144</v>
      </c>
      <c r="E332" s="250"/>
      <c r="F332" s="100" t="s">
        <v>1149</v>
      </c>
      <c r="G332" s="248"/>
      <c r="H332" s="126">
        <v>2</v>
      </c>
      <c r="I332" s="97">
        <v>3585000</v>
      </c>
      <c r="J332" s="97">
        <v>3585000</v>
      </c>
      <c r="K332" s="87" t="s">
        <v>37</v>
      </c>
      <c r="L332" s="88" t="s">
        <v>252</v>
      </c>
      <c r="M332" s="85" t="s">
        <v>90</v>
      </c>
      <c r="N332" s="243" t="s">
        <v>1147</v>
      </c>
      <c r="O332" s="243"/>
    </row>
    <row r="333" spans="1:15" ht="33" customHeight="1" x14ac:dyDescent="0.2">
      <c r="A333" s="80">
        <f t="shared" si="5"/>
        <v>329</v>
      </c>
      <c r="B333" s="243" t="s">
        <v>777</v>
      </c>
      <c r="C333" s="243" t="s">
        <v>1072</v>
      </c>
      <c r="D333" s="243" t="s">
        <v>1144</v>
      </c>
      <c r="E333" s="250"/>
      <c r="F333" s="100" t="s">
        <v>1150</v>
      </c>
      <c r="G333" s="248"/>
      <c r="H333" s="126">
        <v>10</v>
      </c>
      <c r="I333" s="97">
        <v>2520000</v>
      </c>
      <c r="J333" s="97">
        <v>2520000</v>
      </c>
      <c r="K333" s="87" t="s">
        <v>37</v>
      </c>
      <c r="L333" s="88" t="s">
        <v>252</v>
      </c>
      <c r="M333" s="85" t="s">
        <v>90</v>
      </c>
      <c r="N333" s="243" t="s">
        <v>1147</v>
      </c>
      <c r="O333" s="243"/>
    </row>
    <row r="334" spans="1:15" ht="28.5" x14ac:dyDescent="0.2">
      <c r="A334" s="80">
        <f t="shared" si="5"/>
        <v>330</v>
      </c>
      <c r="B334" s="243" t="s">
        <v>777</v>
      </c>
      <c r="C334" s="243" t="s">
        <v>1072</v>
      </c>
      <c r="D334" s="243" t="s">
        <v>1144</v>
      </c>
      <c r="E334" s="250"/>
      <c r="F334" s="100" t="s">
        <v>1151</v>
      </c>
      <c r="G334" s="248"/>
      <c r="H334" s="126">
        <v>150</v>
      </c>
      <c r="I334" s="97">
        <v>6685000</v>
      </c>
      <c r="J334" s="97">
        <v>6685000</v>
      </c>
      <c r="K334" s="87" t="s">
        <v>37</v>
      </c>
      <c r="L334" s="88" t="s">
        <v>252</v>
      </c>
      <c r="M334" s="85" t="s">
        <v>90</v>
      </c>
      <c r="N334" s="243" t="s">
        <v>1147</v>
      </c>
      <c r="O334" s="243"/>
    </row>
    <row r="335" spans="1:15" ht="113.25" customHeight="1" thickBot="1" x14ac:dyDescent="0.25">
      <c r="A335" s="80">
        <f t="shared" si="5"/>
        <v>331</v>
      </c>
      <c r="B335" s="243" t="s">
        <v>777</v>
      </c>
      <c r="C335" s="243" t="s">
        <v>1072</v>
      </c>
      <c r="D335" s="243" t="s">
        <v>1144</v>
      </c>
      <c r="E335" s="250"/>
      <c r="F335" s="100" t="s">
        <v>1152</v>
      </c>
      <c r="G335" s="244"/>
      <c r="H335" s="142">
        <v>500</v>
      </c>
      <c r="I335" s="143">
        <v>75000</v>
      </c>
      <c r="J335" s="143">
        <v>75000</v>
      </c>
      <c r="K335" s="87" t="s">
        <v>37</v>
      </c>
      <c r="L335" s="88" t="s">
        <v>252</v>
      </c>
      <c r="M335" s="85" t="s">
        <v>90</v>
      </c>
      <c r="N335" s="243" t="s">
        <v>1147</v>
      </c>
      <c r="O335" s="243"/>
    </row>
    <row r="336" spans="1:15" ht="56.25" customHeight="1" thickBot="1" x14ac:dyDescent="0.3">
      <c r="G336" s="266" t="s">
        <v>1153</v>
      </c>
      <c r="H336" s="267"/>
      <c r="I336" s="268">
        <f>SUM(I5:I335)</f>
        <v>1744505000</v>
      </c>
      <c r="J336" s="269">
        <f>SUM(J5:J335)</f>
        <v>1744505000</v>
      </c>
    </row>
    <row r="339" spans="4:15" s="131" customFormat="1" ht="27" x14ac:dyDescent="0.35">
      <c r="D339" s="127"/>
      <c r="E339" s="127"/>
      <c r="F339" s="128"/>
      <c r="G339" s="127"/>
      <c r="H339" s="129"/>
      <c r="I339" s="130"/>
      <c r="L339" s="132"/>
      <c r="M339" s="133"/>
      <c r="N339" s="134"/>
      <c r="O339" s="134"/>
    </row>
  </sheetData>
  <mergeCells count="17">
    <mergeCell ref="G140:G248"/>
    <mergeCell ref="E269:E335"/>
    <mergeCell ref="G272:G278"/>
    <mergeCell ref="G279:G329"/>
    <mergeCell ref="G330:G335"/>
    <mergeCell ref="E42:E64"/>
    <mergeCell ref="E65:E268"/>
    <mergeCell ref="G65:G67"/>
    <mergeCell ref="G70:G97"/>
    <mergeCell ref="G98:G128"/>
    <mergeCell ref="G129:G138"/>
    <mergeCell ref="G39:G41"/>
    <mergeCell ref="B1:M1"/>
    <mergeCell ref="B2:M2"/>
    <mergeCell ref="B3:M3"/>
    <mergeCell ref="E12:E29"/>
    <mergeCell ref="G12:G29"/>
  </mergeCells>
  <conditionalFormatting sqref="F42:F44">
    <cfRule type="containsText" dxfId="5" priority="6" operator="containsText" text="pendiente">
      <formula>NOT(ISERROR(SEARCH("pendiente",F42)))</formula>
    </cfRule>
  </conditionalFormatting>
  <conditionalFormatting sqref="H42:H44">
    <cfRule type="containsText" dxfId="4" priority="5" operator="containsText" text="pendiente">
      <formula>NOT(ISERROR(SEARCH("pendiente",H42)))</formula>
    </cfRule>
  </conditionalFormatting>
  <conditionalFormatting sqref="H39:H41">
    <cfRule type="containsText" dxfId="3" priority="4" operator="containsText" text="pendiente">
      <formula>NOT(ISERROR(SEARCH("pendiente",H39)))</formula>
    </cfRule>
  </conditionalFormatting>
  <conditionalFormatting sqref="F70:F128">
    <cfRule type="containsBlanks" dxfId="2" priority="3" stopIfTrue="1">
      <formula>LEN(TRIM(F70))=0</formula>
    </cfRule>
  </conditionalFormatting>
  <conditionalFormatting sqref="G44">
    <cfRule type="containsText" dxfId="1" priority="2" operator="containsText" text="pendiente">
      <formula>NOT(ISERROR(SEARCH("pendiente",G44)))</formula>
    </cfRule>
  </conditionalFormatting>
  <conditionalFormatting sqref="G45">
    <cfRule type="containsText" dxfId="0" priority="1" operator="containsText" text="pendiente">
      <formula>NOT(ISERROR(SEARCH("pendiente",G45)))</formula>
    </cfRule>
  </conditionalFormatting>
  <printOptions horizontalCentered="1"/>
  <pageMargins left="0.23622047244094491" right="0.27559055118110237" top="0.74803149606299213" bottom="0.98425196850393704" header="0.31496062992125984" footer="0.62992125984251968"/>
  <pageSetup scale="40" orientation="landscape" r:id="rId1"/>
  <headerFooter alignWithMargins="0">
    <oddFooter>&amp;L&amp;"Arial,Normal"&amp;10Código: R05-DF01-C-01-CGC
Versión: 2
Oficio # G-05205-2014&amp;C&amp;"Arial,Normal"&amp;10COPIA NO CONTROLADA&amp;R&amp;"Arial,Normal"&amp;10Fecha de Aprobación: 29-08-2014
Rige a partir de:03-09-2014
&amp;P de 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176B-C03F-4534-9AB1-D45E8038A83F}">
  <sheetPr filterMode="1">
    <tabColor rgb="FFFF0000"/>
  </sheetPr>
  <dimension ref="A1:N82"/>
  <sheetViews>
    <sheetView showGridLines="0" topLeftCell="A66" zoomScale="80" zoomScaleNormal="80" zoomScaleSheetLayoutView="82" workbookViewId="0">
      <selection activeCell="C82" sqref="C82"/>
    </sheetView>
  </sheetViews>
  <sheetFormatPr baseColWidth="10" defaultRowHeight="15" x14ac:dyDescent="0.25"/>
  <cols>
    <col min="1" max="1" width="41.7109375" customWidth="1"/>
    <col min="2" max="2" width="18.42578125" customWidth="1"/>
    <col min="3" max="3" width="20.42578125" customWidth="1"/>
    <col min="4" max="4" width="48.7109375" hidden="1" customWidth="1"/>
    <col min="5" max="5" width="19.42578125" customWidth="1"/>
    <col min="6" max="6" width="18.28515625" customWidth="1"/>
    <col min="7" max="7" width="20.7109375" style="227" customWidth="1"/>
    <col min="8" max="8" width="25.5703125" customWidth="1"/>
    <col min="9" max="9" width="27.42578125" customWidth="1"/>
    <col min="10" max="10" width="20" customWidth="1"/>
    <col min="11" max="11" width="20.7109375" customWidth="1"/>
    <col min="12" max="12" width="21" customWidth="1"/>
    <col min="13" max="13" width="23" customWidth="1"/>
    <col min="14" max="14" width="29.42578125" style="10" customWidth="1"/>
    <col min="15" max="15" width="22.5703125" customWidth="1"/>
  </cols>
  <sheetData>
    <row r="1" spans="1:14" s="4" customFormat="1" ht="26.25" x14ac:dyDescent="0.4">
      <c r="A1" s="257" t="s">
        <v>40</v>
      </c>
      <c r="B1" s="257"/>
      <c r="C1" s="257"/>
      <c r="D1" s="257"/>
      <c r="E1" s="257"/>
      <c r="F1" s="257"/>
      <c r="G1" s="257"/>
      <c r="H1" s="257"/>
      <c r="I1" s="257"/>
      <c r="J1" s="257"/>
      <c r="K1" s="257"/>
      <c r="L1" s="257"/>
      <c r="M1" s="11"/>
      <c r="N1" s="240"/>
    </row>
    <row r="2" spans="1:14" s="4" customFormat="1" ht="26.25" x14ac:dyDescent="0.4">
      <c r="A2" s="257" t="s">
        <v>45</v>
      </c>
      <c r="B2" s="257"/>
      <c r="C2" s="257"/>
      <c r="D2" s="257"/>
      <c r="E2" s="257"/>
      <c r="F2" s="257"/>
      <c r="G2" s="257"/>
      <c r="H2" s="257"/>
      <c r="I2" s="257"/>
      <c r="J2" s="257"/>
      <c r="K2" s="257"/>
      <c r="L2" s="257"/>
      <c r="M2" s="11"/>
      <c r="N2" s="240"/>
    </row>
    <row r="3" spans="1:14" ht="21.75" customHeight="1" x14ac:dyDescent="0.4">
      <c r="A3" s="257" t="s">
        <v>47</v>
      </c>
      <c r="B3" s="257"/>
      <c r="C3" s="257"/>
      <c r="D3" s="257"/>
      <c r="E3" s="257"/>
      <c r="F3" s="257"/>
      <c r="G3" s="257"/>
      <c r="H3" s="257"/>
      <c r="I3" s="257"/>
      <c r="J3" s="257"/>
      <c r="K3" s="257"/>
      <c r="L3" s="257"/>
      <c r="M3" s="12"/>
    </row>
    <row r="4" spans="1:14" ht="47.25" x14ac:dyDescent="0.25">
      <c r="A4" s="274" t="s">
        <v>11</v>
      </c>
      <c r="B4" s="5" t="s">
        <v>20</v>
      </c>
      <c r="C4" s="5" t="s">
        <v>36</v>
      </c>
      <c r="D4" s="5" t="s">
        <v>42</v>
      </c>
      <c r="E4" s="274" t="s">
        <v>0</v>
      </c>
      <c r="F4" s="5" t="s">
        <v>41</v>
      </c>
      <c r="G4" s="225" t="s">
        <v>1</v>
      </c>
      <c r="H4" s="274" t="s">
        <v>43</v>
      </c>
      <c r="I4" s="274" t="s">
        <v>44</v>
      </c>
      <c r="J4" s="5" t="s">
        <v>39</v>
      </c>
      <c r="K4" s="5" t="s">
        <v>4</v>
      </c>
      <c r="L4" s="5" t="s">
        <v>12</v>
      </c>
      <c r="M4" s="5" t="s">
        <v>46</v>
      </c>
      <c r="N4" s="5" t="s">
        <v>1519</v>
      </c>
    </row>
    <row r="5" spans="1:14" ht="45" customHeight="1" x14ac:dyDescent="0.25">
      <c r="A5" s="44" t="s">
        <v>561</v>
      </c>
      <c r="B5" s="272" t="s">
        <v>562</v>
      </c>
      <c r="C5" s="44" t="s">
        <v>561</v>
      </c>
      <c r="D5" s="270" t="s">
        <v>563</v>
      </c>
      <c r="E5" s="45" t="s">
        <v>564</v>
      </c>
      <c r="F5" s="273" t="s">
        <v>565</v>
      </c>
      <c r="G5" s="271"/>
      <c r="H5" s="47">
        <v>44545000</v>
      </c>
      <c r="I5" s="48">
        <v>11140000</v>
      </c>
      <c r="J5" s="146" t="s">
        <v>37</v>
      </c>
      <c r="K5" s="46" t="s">
        <v>35</v>
      </c>
      <c r="L5" s="49" t="s">
        <v>133</v>
      </c>
      <c r="M5" s="13"/>
      <c r="N5" s="7" t="s">
        <v>1518</v>
      </c>
    </row>
    <row r="6" spans="1:14" ht="60" customHeight="1" x14ac:dyDescent="0.25">
      <c r="A6" s="44" t="s">
        <v>561</v>
      </c>
      <c r="B6" s="272" t="s">
        <v>562</v>
      </c>
      <c r="C6" s="44" t="s">
        <v>561</v>
      </c>
      <c r="D6" s="270" t="s">
        <v>563</v>
      </c>
      <c r="E6" s="45" t="s">
        <v>566</v>
      </c>
      <c r="F6" s="273" t="s">
        <v>567</v>
      </c>
      <c r="G6" s="271"/>
      <c r="H6" s="47">
        <v>2116400000</v>
      </c>
      <c r="I6" s="210">
        <v>1058200000</v>
      </c>
      <c r="J6" s="146" t="s">
        <v>37</v>
      </c>
      <c r="K6" s="46" t="s">
        <v>35</v>
      </c>
      <c r="L6" s="51" t="s">
        <v>80</v>
      </c>
      <c r="M6" s="13"/>
      <c r="N6" s="7" t="s">
        <v>1518</v>
      </c>
    </row>
    <row r="7" spans="1:14" ht="55.5" customHeight="1" x14ac:dyDescent="0.25">
      <c r="A7" s="44" t="s">
        <v>561</v>
      </c>
      <c r="B7" s="272" t="s">
        <v>562</v>
      </c>
      <c r="C7" s="44" t="s">
        <v>561</v>
      </c>
      <c r="D7" s="270" t="s">
        <v>563</v>
      </c>
      <c r="E7" s="45" t="s">
        <v>568</v>
      </c>
      <c r="F7" s="273" t="s">
        <v>569</v>
      </c>
      <c r="G7" s="271"/>
      <c r="H7" s="47">
        <v>225000000</v>
      </c>
      <c r="I7" s="210">
        <v>112500000</v>
      </c>
      <c r="J7" s="146" t="s">
        <v>37</v>
      </c>
      <c r="K7" s="46" t="s">
        <v>35</v>
      </c>
      <c r="L7" s="52" t="s">
        <v>80</v>
      </c>
      <c r="M7" s="13"/>
      <c r="N7" s="7" t="s">
        <v>1518</v>
      </c>
    </row>
    <row r="8" spans="1:14" ht="137.25" hidden="1" customHeight="1" x14ac:dyDescent="0.25">
      <c r="A8" s="277" t="s">
        <v>570</v>
      </c>
      <c r="B8" s="44" t="s">
        <v>571</v>
      </c>
      <c r="C8" s="44" t="s">
        <v>570</v>
      </c>
      <c r="D8" s="45" t="s">
        <v>572</v>
      </c>
      <c r="E8" s="278" t="s">
        <v>573</v>
      </c>
      <c r="F8" s="45" t="s">
        <v>574</v>
      </c>
      <c r="G8" s="226"/>
      <c r="H8" s="279">
        <v>3100000</v>
      </c>
      <c r="I8" s="280">
        <v>1810000</v>
      </c>
      <c r="J8" s="8" t="s">
        <v>37</v>
      </c>
      <c r="K8" s="46" t="s">
        <v>35</v>
      </c>
      <c r="L8" s="46" t="s">
        <v>80</v>
      </c>
      <c r="M8" s="13"/>
      <c r="N8" s="7" t="s">
        <v>1517</v>
      </c>
    </row>
    <row r="9" spans="1:14" ht="137.25" hidden="1" customHeight="1" x14ac:dyDescent="0.25">
      <c r="A9" s="50" t="s">
        <v>575</v>
      </c>
      <c r="B9" s="50" t="s">
        <v>576</v>
      </c>
      <c r="C9" s="50" t="s">
        <v>575</v>
      </c>
      <c r="D9" s="45" t="s">
        <v>577</v>
      </c>
      <c r="E9" s="45" t="s">
        <v>578</v>
      </c>
      <c r="F9" s="45" t="s">
        <v>579</v>
      </c>
      <c r="G9" s="226"/>
      <c r="H9" s="47">
        <v>2625000</v>
      </c>
      <c r="I9" s="8">
        <v>660000</v>
      </c>
      <c r="J9" s="8" t="s">
        <v>37</v>
      </c>
      <c r="K9" s="46" t="s">
        <v>35</v>
      </c>
      <c r="L9" s="50" t="s">
        <v>103</v>
      </c>
      <c r="M9" s="13"/>
      <c r="N9" s="7" t="s">
        <v>1516</v>
      </c>
    </row>
    <row r="10" spans="1:14" ht="63.75" hidden="1" customHeight="1" x14ac:dyDescent="0.25">
      <c r="A10" s="50" t="s">
        <v>575</v>
      </c>
      <c r="B10" s="45" t="s">
        <v>721</v>
      </c>
      <c r="C10" s="50" t="s">
        <v>575</v>
      </c>
      <c r="D10" s="45" t="s">
        <v>722</v>
      </c>
      <c r="E10" s="45" t="s">
        <v>1500</v>
      </c>
      <c r="F10" s="45" t="s">
        <v>723</v>
      </c>
      <c r="G10" s="226"/>
      <c r="H10" s="47">
        <v>1975000</v>
      </c>
      <c r="I10" s="8">
        <v>1975000</v>
      </c>
      <c r="J10" s="8" t="s">
        <v>37</v>
      </c>
      <c r="K10" s="50" t="s">
        <v>35</v>
      </c>
      <c r="L10" s="53" t="s">
        <v>90</v>
      </c>
      <c r="M10" s="13"/>
      <c r="N10" s="7"/>
    </row>
    <row r="11" spans="1:14" ht="102" hidden="1" customHeight="1" x14ac:dyDescent="0.25">
      <c r="A11" s="53" t="s">
        <v>580</v>
      </c>
      <c r="B11" s="53" t="s">
        <v>581</v>
      </c>
      <c r="C11" s="53" t="s">
        <v>580</v>
      </c>
      <c r="D11" s="54" t="s">
        <v>582</v>
      </c>
      <c r="E11" s="54" t="s">
        <v>583</v>
      </c>
      <c r="F11" s="54" t="s">
        <v>584</v>
      </c>
      <c r="H11" s="47">
        <v>18375000</v>
      </c>
      <c r="I11" s="47">
        <v>1325000</v>
      </c>
      <c r="J11" s="8" t="s">
        <v>37</v>
      </c>
      <c r="K11" s="55" t="s">
        <v>35</v>
      </c>
      <c r="L11" s="55" t="s">
        <v>125</v>
      </c>
      <c r="M11" s="13"/>
      <c r="N11" s="7"/>
    </row>
    <row r="12" spans="1:14" ht="75.75" hidden="1" customHeight="1" x14ac:dyDescent="0.25">
      <c r="A12" s="53" t="s">
        <v>580</v>
      </c>
      <c r="B12" s="53" t="s">
        <v>581</v>
      </c>
      <c r="C12" s="53" t="s">
        <v>580</v>
      </c>
      <c r="D12" s="54" t="s">
        <v>585</v>
      </c>
      <c r="E12" s="45" t="s">
        <v>586</v>
      </c>
      <c r="F12" s="56" t="s">
        <v>587</v>
      </c>
      <c r="H12" s="47">
        <v>41730000</v>
      </c>
      <c r="I12" s="47">
        <v>41730000</v>
      </c>
      <c r="J12" s="8" t="s">
        <v>37</v>
      </c>
      <c r="K12" s="55" t="s">
        <v>588</v>
      </c>
      <c r="L12" s="55" t="s">
        <v>86</v>
      </c>
      <c r="M12" s="13"/>
      <c r="N12" s="7"/>
    </row>
    <row r="13" spans="1:14" ht="100.5" hidden="1" customHeight="1" x14ac:dyDescent="0.25">
      <c r="A13" s="53" t="s">
        <v>580</v>
      </c>
      <c r="B13" s="53" t="s">
        <v>589</v>
      </c>
      <c r="C13" s="53" t="s">
        <v>580</v>
      </c>
      <c r="D13" s="45" t="s">
        <v>590</v>
      </c>
      <c r="E13" s="45" t="s">
        <v>591</v>
      </c>
      <c r="F13" s="54" t="s">
        <v>592</v>
      </c>
      <c r="H13" s="47">
        <v>88790000</v>
      </c>
      <c r="I13" s="47">
        <v>22200000</v>
      </c>
      <c r="J13" s="8" t="s">
        <v>37</v>
      </c>
      <c r="K13" s="57" t="s">
        <v>35</v>
      </c>
      <c r="L13" s="57" t="s">
        <v>133</v>
      </c>
      <c r="M13" s="13"/>
      <c r="N13" s="7"/>
    </row>
    <row r="14" spans="1:14" ht="71.25" hidden="1" customHeight="1" x14ac:dyDescent="0.25">
      <c r="A14" s="53" t="s">
        <v>580</v>
      </c>
      <c r="B14" s="53" t="s">
        <v>593</v>
      </c>
      <c r="C14" s="53" t="s">
        <v>580</v>
      </c>
      <c r="D14" s="45" t="s">
        <v>594</v>
      </c>
      <c r="E14" s="54" t="s">
        <v>595</v>
      </c>
      <c r="F14" s="54" t="s">
        <v>596</v>
      </c>
      <c r="H14" s="47">
        <v>40950000</v>
      </c>
      <c r="I14" s="47">
        <v>30715000</v>
      </c>
      <c r="J14" s="8" t="s">
        <v>37</v>
      </c>
      <c r="K14" s="58" t="s">
        <v>35</v>
      </c>
      <c r="L14" s="59" t="s">
        <v>99</v>
      </c>
      <c r="M14" s="13"/>
      <c r="N14" s="7"/>
    </row>
    <row r="15" spans="1:14" ht="46.5" hidden="1" customHeight="1" x14ac:dyDescent="0.25">
      <c r="A15" s="53" t="s">
        <v>580</v>
      </c>
      <c r="B15" s="53" t="s">
        <v>597</v>
      </c>
      <c r="C15" s="53" t="s">
        <v>580</v>
      </c>
      <c r="D15" s="45" t="s">
        <v>598</v>
      </c>
      <c r="E15" s="45" t="s">
        <v>599</v>
      </c>
      <c r="F15" s="54" t="s">
        <v>600</v>
      </c>
      <c r="H15" s="47">
        <v>175000</v>
      </c>
      <c r="I15" s="47">
        <v>175000</v>
      </c>
      <c r="J15" s="8" t="s">
        <v>37</v>
      </c>
      <c r="K15" s="60" t="s">
        <v>32</v>
      </c>
      <c r="L15" s="60" t="s">
        <v>103</v>
      </c>
      <c r="M15" s="13"/>
      <c r="N15" s="7"/>
    </row>
    <row r="16" spans="1:14" ht="64.5" hidden="1" customHeight="1" x14ac:dyDescent="0.25">
      <c r="A16" s="53" t="s">
        <v>580</v>
      </c>
      <c r="B16" s="53" t="s">
        <v>597</v>
      </c>
      <c r="C16" s="53" t="s">
        <v>580</v>
      </c>
      <c r="D16" s="45" t="s">
        <v>601</v>
      </c>
      <c r="E16" s="45" t="s">
        <v>602</v>
      </c>
      <c r="F16" s="54" t="s">
        <v>600</v>
      </c>
      <c r="H16" s="47">
        <v>255000</v>
      </c>
      <c r="I16" s="47">
        <v>255000</v>
      </c>
      <c r="J16" s="8" t="s">
        <v>37</v>
      </c>
      <c r="K16" s="60" t="s">
        <v>32</v>
      </c>
      <c r="L16" s="60" t="s">
        <v>103</v>
      </c>
      <c r="M16" s="13"/>
      <c r="N16" s="7"/>
    </row>
    <row r="17" spans="1:14" ht="70.5" hidden="1" customHeight="1" x14ac:dyDescent="0.25">
      <c r="A17" s="53" t="s">
        <v>580</v>
      </c>
      <c r="B17" s="53" t="s">
        <v>597</v>
      </c>
      <c r="C17" s="53" t="s">
        <v>580</v>
      </c>
      <c r="D17" s="45" t="s">
        <v>598</v>
      </c>
      <c r="E17" s="45" t="s">
        <v>603</v>
      </c>
      <c r="F17" s="54" t="s">
        <v>600</v>
      </c>
      <c r="H17" s="47">
        <v>1845000</v>
      </c>
      <c r="I17" s="47">
        <v>1845000</v>
      </c>
      <c r="J17" s="8" t="s">
        <v>37</v>
      </c>
      <c r="K17" s="60" t="s">
        <v>32</v>
      </c>
      <c r="L17" s="60" t="s">
        <v>103</v>
      </c>
      <c r="M17" s="13"/>
      <c r="N17" s="7"/>
    </row>
    <row r="18" spans="1:14" ht="53.25" hidden="1" customHeight="1" x14ac:dyDescent="0.25">
      <c r="A18" s="53" t="s">
        <v>580</v>
      </c>
      <c r="B18" s="53" t="s">
        <v>597</v>
      </c>
      <c r="C18" s="53" t="s">
        <v>580</v>
      </c>
      <c r="D18" s="45" t="s">
        <v>601</v>
      </c>
      <c r="E18" s="45" t="s">
        <v>604</v>
      </c>
      <c r="F18" s="54" t="s">
        <v>605</v>
      </c>
      <c r="H18" s="47">
        <v>4590000</v>
      </c>
      <c r="I18" s="47">
        <v>4590000</v>
      </c>
      <c r="J18" s="8" t="s">
        <v>37</v>
      </c>
      <c r="K18" s="60" t="s">
        <v>32</v>
      </c>
      <c r="L18" s="60" t="s">
        <v>172</v>
      </c>
      <c r="M18" s="13"/>
      <c r="N18" s="7" t="s">
        <v>1515</v>
      </c>
    </row>
    <row r="19" spans="1:14" ht="59.25" hidden="1" customHeight="1" x14ac:dyDescent="0.25">
      <c r="A19" s="53" t="s">
        <v>580</v>
      </c>
      <c r="B19" s="53" t="s">
        <v>597</v>
      </c>
      <c r="C19" s="53" t="s">
        <v>580</v>
      </c>
      <c r="D19" s="45" t="s">
        <v>606</v>
      </c>
      <c r="E19" s="45" t="s">
        <v>607</v>
      </c>
      <c r="F19" s="54" t="s">
        <v>608</v>
      </c>
      <c r="H19" s="47">
        <v>490000</v>
      </c>
      <c r="I19" s="47">
        <v>490000</v>
      </c>
      <c r="J19" s="8" t="s">
        <v>37</v>
      </c>
      <c r="K19" s="60" t="s">
        <v>32</v>
      </c>
      <c r="L19" s="60" t="s">
        <v>172</v>
      </c>
      <c r="M19" s="13"/>
      <c r="N19" s="7"/>
    </row>
    <row r="20" spans="1:14" ht="72.75" hidden="1" customHeight="1" x14ac:dyDescent="0.25">
      <c r="A20" s="53" t="s">
        <v>580</v>
      </c>
      <c r="B20" s="53" t="s">
        <v>597</v>
      </c>
      <c r="C20" s="53" t="s">
        <v>580</v>
      </c>
      <c r="D20" s="45" t="s">
        <v>609</v>
      </c>
      <c r="E20" s="45" t="s">
        <v>610</v>
      </c>
      <c r="F20" s="54" t="s">
        <v>608</v>
      </c>
      <c r="H20" s="47">
        <v>190000</v>
      </c>
      <c r="I20" s="47">
        <v>190000</v>
      </c>
      <c r="J20" s="8" t="s">
        <v>37</v>
      </c>
      <c r="K20" s="60" t="s">
        <v>32</v>
      </c>
      <c r="L20" s="60" t="s">
        <v>172</v>
      </c>
      <c r="M20" s="13"/>
      <c r="N20" s="7"/>
    </row>
    <row r="21" spans="1:14" ht="42" hidden="1" customHeight="1" x14ac:dyDescent="0.25">
      <c r="A21" s="53" t="s">
        <v>580</v>
      </c>
      <c r="B21" s="53" t="s">
        <v>597</v>
      </c>
      <c r="C21" s="53" t="s">
        <v>580</v>
      </c>
      <c r="D21" s="45" t="s">
        <v>598</v>
      </c>
      <c r="E21" s="45" t="s">
        <v>611</v>
      </c>
      <c r="F21" s="54" t="s">
        <v>608</v>
      </c>
      <c r="H21" s="47">
        <v>1430000</v>
      </c>
      <c r="I21" s="47">
        <v>1430000</v>
      </c>
      <c r="J21" s="8" t="s">
        <v>37</v>
      </c>
      <c r="K21" s="60" t="s">
        <v>32</v>
      </c>
      <c r="L21" s="60" t="s">
        <v>172</v>
      </c>
      <c r="M21" s="13"/>
      <c r="N21" s="7"/>
    </row>
    <row r="22" spans="1:14" ht="91.5" hidden="1" customHeight="1" x14ac:dyDescent="0.25">
      <c r="A22" s="61" t="s">
        <v>612</v>
      </c>
      <c r="B22" s="53" t="s">
        <v>613</v>
      </c>
      <c r="C22" s="61" t="s">
        <v>612</v>
      </c>
      <c r="D22" s="45" t="s">
        <v>614</v>
      </c>
      <c r="E22" s="45" t="s">
        <v>615</v>
      </c>
      <c r="F22" s="45" t="s">
        <v>616</v>
      </c>
      <c r="G22" s="226"/>
      <c r="H22" s="47">
        <v>3570000</v>
      </c>
      <c r="I22" s="47">
        <v>3570000</v>
      </c>
      <c r="J22" s="8" t="s">
        <v>37</v>
      </c>
      <c r="K22" s="50" t="s">
        <v>35</v>
      </c>
      <c r="L22" s="62" t="s">
        <v>86</v>
      </c>
      <c r="M22" s="13"/>
      <c r="N22" s="7"/>
    </row>
    <row r="23" spans="1:14" ht="60" hidden="1" customHeight="1" x14ac:dyDescent="0.25">
      <c r="A23" s="43" t="s">
        <v>617</v>
      </c>
      <c r="B23" s="43" t="s">
        <v>618</v>
      </c>
      <c r="C23" s="43" t="s">
        <v>617</v>
      </c>
      <c r="D23" s="63" t="s">
        <v>619</v>
      </c>
      <c r="E23" s="45" t="s">
        <v>620</v>
      </c>
      <c r="F23" s="45" t="s">
        <v>621</v>
      </c>
      <c r="G23" s="226"/>
      <c r="H23" s="47">
        <v>3370000</v>
      </c>
      <c r="I23" s="47">
        <v>3370000</v>
      </c>
      <c r="J23" s="8" t="s">
        <v>37</v>
      </c>
      <c r="K23" s="50" t="s">
        <v>35</v>
      </c>
      <c r="L23" s="46" t="s">
        <v>80</v>
      </c>
      <c r="M23" s="13"/>
      <c r="N23" s="7"/>
    </row>
    <row r="24" spans="1:14" ht="69" hidden="1" customHeight="1" x14ac:dyDescent="0.25">
      <c r="A24" s="50" t="s">
        <v>622</v>
      </c>
      <c r="B24" s="50" t="s">
        <v>623</v>
      </c>
      <c r="C24" s="50" t="s">
        <v>622</v>
      </c>
      <c r="D24" s="45" t="s">
        <v>624</v>
      </c>
      <c r="E24" s="45" t="s">
        <v>625</v>
      </c>
      <c r="F24" s="45" t="s">
        <v>626</v>
      </c>
      <c r="G24" s="226"/>
      <c r="H24" s="8">
        <v>25540000</v>
      </c>
      <c r="I24" s="8">
        <v>2130000</v>
      </c>
      <c r="J24" s="8" t="s">
        <v>37</v>
      </c>
      <c r="K24" s="46" t="s">
        <v>35</v>
      </c>
      <c r="L24" s="46" t="s">
        <v>471</v>
      </c>
      <c r="M24" s="13"/>
      <c r="N24" s="7"/>
    </row>
    <row r="25" spans="1:14" ht="80.25" hidden="1" customHeight="1" x14ac:dyDescent="0.25">
      <c r="A25" s="64" t="s">
        <v>627</v>
      </c>
      <c r="B25" s="64" t="s">
        <v>628</v>
      </c>
      <c r="C25" s="64" t="s">
        <v>627</v>
      </c>
      <c r="D25" s="63" t="s">
        <v>629</v>
      </c>
      <c r="E25" s="54" t="s">
        <v>630</v>
      </c>
      <c r="F25" s="45" t="s">
        <v>631</v>
      </c>
      <c r="G25" s="226"/>
      <c r="H25" s="8">
        <v>5090000</v>
      </c>
      <c r="I25" s="8">
        <v>5090000</v>
      </c>
      <c r="J25" s="8" t="s">
        <v>37</v>
      </c>
      <c r="K25" s="46" t="s">
        <v>35</v>
      </c>
      <c r="L25" s="62" t="s">
        <v>116</v>
      </c>
      <c r="M25" s="13"/>
      <c r="N25" s="7" t="s">
        <v>1514</v>
      </c>
    </row>
    <row r="26" spans="1:14" ht="81.75" hidden="1" customHeight="1" x14ac:dyDescent="0.25">
      <c r="A26" s="65" t="s">
        <v>632</v>
      </c>
      <c r="B26" s="58" t="s">
        <v>633</v>
      </c>
      <c r="C26" s="65" t="s">
        <v>632</v>
      </c>
      <c r="D26" s="63" t="s">
        <v>634</v>
      </c>
      <c r="E26" s="54" t="s">
        <v>635</v>
      </c>
      <c r="F26" s="45" t="s">
        <v>636</v>
      </c>
      <c r="G26" s="226"/>
      <c r="H26" s="8">
        <v>75040000</v>
      </c>
      <c r="I26" s="8">
        <v>75040000</v>
      </c>
      <c r="J26" s="8" t="s">
        <v>37</v>
      </c>
      <c r="K26" s="46" t="s">
        <v>35</v>
      </c>
      <c r="L26" s="62" t="s">
        <v>90</v>
      </c>
      <c r="M26" s="13"/>
      <c r="N26" s="7"/>
    </row>
    <row r="27" spans="1:14" ht="51" hidden="1" customHeight="1" x14ac:dyDescent="0.25">
      <c r="A27" s="50" t="s">
        <v>637</v>
      </c>
      <c r="B27" s="58" t="s">
        <v>638</v>
      </c>
      <c r="C27" s="50" t="s">
        <v>637</v>
      </c>
      <c r="D27" s="63" t="s">
        <v>639</v>
      </c>
      <c r="E27" s="54" t="s">
        <v>640</v>
      </c>
      <c r="F27" s="45" t="s">
        <v>641</v>
      </c>
      <c r="G27" s="226"/>
      <c r="H27" s="8">
        <v>2590000</v>
      </c>
      <c r="I27" s="8">
        <v>2590000</v>
      </c>
      <c r="J27" s="8" t="s">
        <v>37</v>
      </c>
      <c r="K27" s="46" t="s">
        <v>35</v>
      </c>
      <c r="L27" s="62" t="s">
        <v>116</v>
      </c>
      <c r="M27" s="13"/>
      <c r="N27" s="7" t="s">
        <v>1513</v>
      </c>
    </row>
    <row r="28" spans="1:14" ht="45.75" hidden="1" customHeight="1" x14ac:dyDescent="0.25">
      <c r="A28" s="50" t="s">
        <v>642</v>
      </c>
      <c r="B28" s="50" t="s">
        <v>643</v>
      </c>
      <c r="C28" s="50" t="s">
        <v>642</v>
      </c>
      <c r="D28" s="45" t="s">
        <v>724</v>
      </c>
      <c r="E28" s="54" t="s">
        <v>644</v>
      </c>
      <c r="F28" s="45" t="s">
        <v>645</v>
      </c>
      <c r="G28" s="226"/>
      <c r="H28" s="8">
        <v>1729635000</v>
      </c>
      <c r="I28" s="8">
        <v>0</v>
      </c>
      <c r="J28" s="8" t="s">
        <v>37</v>
      </c>
      <c r="K28" s="46" t="s">
        <v>35</v>
      </c>
      <c r="L28" s="62" t="s">
        <v>471</v>
      </c>
      <c r="M28" s="13"/>
      <c r="N28" s="7" t="s">
        <v>1512</v>
      </c>
    </row>
    <row r="29" spans="1:14" ht="96" hidden="1" customHeight="1" x14ac:dyDescent="0.25">
      <c r="A29" s="50" t="s">
        <v>642</v>
      </c>
      <c r="B29" s="50" t="s">
        <v>316</v>
      </c>
      <c r="C29" s="50" t="s">
        <v>642</v>
      </c>
      <c r="D29" s="45" t="s">
        <v>646</v>
      </c>
      <c r="E29" s="54" t="s">
        <v>647</v>
      </c>
      <c r="F29" s="45" t="s">
        <v>648</v>
      </c>
      <c r="G29" s="226"/>
      <c r="H29" s="8">
        <v>11415000</v>
      </c>
      <c r="I29" s="8">
        <v>3805000</v>
      </c>
      <c r="J29" s="8" t="s">
        <v>37</v>
      </c>
      <c r="K29" s="46" t="s">
        <v>35</v>
      </c>
      <c r="L29" s="62" t="s">
        <v>133</v>
      </c>
      <c r="M29" s="13"/>
      <c r="N29" s="7"/>
    </row>
    <row r="30" spans="1:14" ht="39.75" hidden="1" customHeight="1" x14ac:dyDescent="0.25">
      <c r="A30" s="50" t="s">
        <v>642</v>
      </c>
      <c r="B30" s="50" t="s">
        <v>316</v>
      </c>
      <c r="C30" s="50" t="s">
        <v>642</v>
      </c>
      <c r="D30" s="45" t="s">
        <v>646</v>
      </c>
      <c r="E30" s="54" t="s">
        <v>718</v>
      </c>
      <c r="F30" s="45" t="s">
        <v>719</v>
      </c>
      <c r="G30" s="226"/>
      <c r="H30" s="8">
        <v>10000000</v>
      </c>
      <c r="I30" s="8">
        <v>5800000</v>
      </c>
      <c r="J30" s="8" t="s">
        <v>37</v>
      </c>
      <c r="K30" s="46" t="s">
        <v>35</v>
      </c>
      <c r="L30" s="62" t="s">
        <v>80</v>
      </c>
      <c r="M30" s="13"/>
      <c r="N30" s="7"/>
    </row>
    <row r="31" spans="1:14" ht="78" hidden="1" customHeight="1" x14ac:dyDescent="0.25">
      <c r="A31" s="50" t="s">
        <v>642</v>
      </c>
      <c r="B31" s="50" t="s">
        <v>316</v>
      </c>
      <c r="C31" s="50" t="s">
        <v>642</v>
      </c>
      <c r="D31" s="45" t="s">
        <v>649</v>
      </c>
      <c r="E31" s="54" t="s">
        <v>650</v>
      </c>
      <c r="F31" s="14" t="s">
        <v>651</v>
      </c>
      <c r="G31" s="226"/>
      <c r="H31" s="8">
        <v>604150000</v>
      </c>
      <c r="I31" s="211">
        <v>604150000</v>
      </c>
      <c r="J31" s="8" t="s">
        <v>37</v>
      </c>
      <c r="K31" s="46" t="s">
        <v>35</v>
      </c>
      <c r="L31" s="62" t="s">
        <v>116</v>
      </c>
      <c r="M31" s="13"/>
      <c r="N31" s="7" t="s">
        <v>1511</v>
      </c>
    </row>
    <row r="32" spans="1:14" ht="68.25" hidden="1" customHeight="1" x14ac:dyDescent="0.25">
      <c r="A32" s="50" t="s">
        <v>642</v>
      </c>
      <c r="B32" s="50" t="s">
        <v>652</v>
      </c>
      <c r="C32" s="50" t="s">
        <v>642</v>
      </c>
      <c r="D32" s="45" t="s">
        <v>653</v>
      </c>
      <c r="E32" s="54" t="s">
        <v>654</v>
      </c>
      <c r="F32" s="66" t="s">
        <v>655</v>
      </c>
      <c r="G32" s="226"/>
      <c r="H32" s="8">
        <v>8800000</v>
      </c>
      <c r="I32" s="8">
        <v>8800000</v>
      </c>
      <c r="J32" s="8" t="s">
        <v>37</v>
      </c>
      <c r="K32" s="46" t="s">
        <v>656</v>
      </c>
      <c r="L32" s="62" t="s">
        <v>457</v>
      </c>
      <c r="M32" s="13"/>
      <c r="N32" s="7"/>
    </row>
    <row r="33" spans="1:14" ht="93" hidden="1" customHeight="1" x14ac:dyDescent="0.25">
      <c r="A33" s="50" t="s">
        <v>642</v>
      </c>
      <c r="B33" s="50" t="s">
        <v>657</v>
      </c>
      <c r="C33" s="50" t="s">
        <v>642</v>
      </c>
      <c r="D33" s="45" t="s">
        <v>653</v>
      </c>
      <c r="E33" s="54" t="s">
        <v>658</v>
      </c>
      <c r="F33" s="66" t="s">
        <v>659</v>
      </c>
      <c r="G33" s="226"/>
      <c r="H33" s="8">
        <v>13015000</v>
      </c>
      <c r="I33" s="8">
        <v>13015000</v>
      </c>
      <c r="J33" s="8" t="s">
        <v>37</v>
      </c>
      <c r="K33" s="46" t="s">
        <v>35</v>
      </c>
      <c r="L33" s="62" t="s">
        <v>457</v>
      </c>
      <c r="M33" s="13"/>
      <c r="N33" s="7" t="s">
        <v>1510</v>
      </c>
    </row>
    <row r="34" spans="1:14" ht="210" hidden="1" customHeight="1" x14ac:dyDescent="0.25">
      <c r="A34" s="50" t="s">
        <v>642</v>
      </c>
      <c r="B34" s="50" t="s">
        <v>489</v>
      </c>
      <c r="C34" s="50" t="s">
        <v>642</v>
      </c>
      <c r="D34" s="45" t="s">
        <v>653</v>
      </c>
      <c r="E34" s="54" t="s">
        <v>660</v>
      </c>
      <c r="F34" s="66" t="s">
        <v>661</v>
      </c>
      <c r="G34" s="228"/>
      <c r="H34" s="8">
        <v>639280000</v>
      </c>
      <c r="I34" s="8">
        <v>588505000</v>
      </c>
      <c r="J34" s="8" t="s">
        <v>37</v>
      </c>
      <c r="K34" s="46" t="s">
        <v>35</v>
      </c>
      <c r="L34" s="62" t="s">
        <v>457</v>
      </c>
      <c r="M34" s="13"/>
      <c r="N34" s="7" t="s">
        <v>1535</v>
      </c>
    </row>
    <row r="35" spans="1:14" ht="93" hidden="1" customHeight="1" x14ac:dyDescent="0.25">
      <c r="A35" s="50" t="s">
        <v>642</v>
      </c>
      <c r="B35" s="50" t="s">
        <v>489</v>
      </c>
      <c r="C35" s="50" t="s">
        <v>642</v>
      </c>
      <c r="D35" s="45" t="s">
        <v>653</v>
      </c>
      <c r="E35" s="54" t="s">
        <v>662</v>
      </c>
      <c r="F35" s="66" t="s">
        <v>663</v>
      </c>
      <c r="G35" s="226"/>
      <c r="H35" s="8">
        <v>19860000</v>
      </c>
      <c r="I35" s="8">
        <v>16395000</v>
      </c>
      <c r="J35" s="8" t="s">
        <v>37</v>
      </c>
      <c r="K35" s="46" t="s">
        <v>35</v>
      </c>
      <c r="L35" s="62" t="s">
        <v>90</v>
      </c>
      <c r="M35" s="13"/>
      <c r="N35" s="7"/>
    </row>
    <row r="36" spans="1:14" ht="93" hidden="1" customHeight="1" x14ac:dyDescent="0.25">
      <c r="A36" s="50" t="s">
        <v>642</v>
      </c>
      <c r="B36" s="50" t="s">
        <v>652</v>
      </c>
      <c r="C36" s="50" t="s">
        <v>642</v>
      </c>
      <c r="D36" s="45" t="s">
        <v>653</v>
      </c>
      <c r="E36" s="54" t="s">
        <v>664</v>
      </c>
      <c r="F36" s="66" t="s">
        <v>665</v>
      </c>
      <c r="G36" s="226"/>
      <c r="H36" s="8">
        <v>55265000</v>
      </c>
      <c r="I36" s="8">
        <v>55265000</v>
      </c>
      <c r="J36" s="8" t="s">
        <v>37</v>
      </c>
      <c r="K36" s="46" t="s">
        <v>24</v>
      </c>
      <c r="L36" s="62" t="s">
        <v>90</v>
      </c>
      <c r="M36" s="13"/>
      <c r="N36" s="7"/>
    </row>
    <row r="37" spans="1:14" ht="93" hidden="1" customHeight="1" x14ac:dyDescent="0.25">
      <c r="A37" s="50" t="s">
        <v>642</v>
      </c>
      <c r="B37" s="50" t="s">
        <v>652</v>
      </c>
      <c r="C37" s="50" t="s">
        <v>642</v>
      </c>
      <c r="D37" s="45" t="s">
        <v>653</v>
      </c>
      <c r="E37" s="54" t="s">
        <v>666</v>
      </c>
      <c r="F37" s="66" t="s">
        <v>667</v>
      </c>
      <c r="G37" s="226"/>
      <c r="H37" s="8">
        <v>25635000</v>
      </c>
      <c r="I37" s="8">
        <v>25635000</v>
      </c>
      <c r="J37" s="8" t="s">
        <v>37</v>
      </c>
      <c r="K37" s="46" t="s">
        <v>32</v>
      </c>
      <c r="L37" s="62" t="s">
        <v>90</v>
      </c>
      <c r="M37" s="13"/>
      <c r="N37" s="7"/>
    </row>
    <row r="38" spans="1:14" ht="93" hidden="1" customHeight="1" x14ac:dyDescent="0.25">
      <c r="A38" s="50" t="s">
        <v>642</v>
      </c>
      <c r="B38" s="50" t="s">
        <v>668</v>
      </c>
      <c r="C38" s="50" t="s">
        <v>642</v>
      </c>
      <c r="D38" s="45" t="s">
        <v>653</v>
      </c>
      <c r="E38" s="54" t="s">
        <v>669</v>
      </c>
      <c r="F38" s="66" t="s">
        <v>670</v>
      </c>
      <c r="G38" s="229"/>
      <c r="H38" s="8">
        <v>5485000</v>
      </c>
      <c r="I38" s="8">
        <v>5485000</v>
      </c>
      <c r="J38" s="8" t="s">
        <v>37</v>
      </c>
      <c r="K38" s="46" t="s">
        <v>23</v>
      </c>
      <c r="L38" s="62" t="s">
        <v>90</v>
      </c>
      <c r="M38" s="13"/>
      <c r="N38" s="6"/>
    </row>
    <row r="39" spans="1:14" ht="93" hidden="1" customHeight="1" x14ac:dyDescent="0.25">
      <c r="A39" s="50" t="s">
        <v>642</v>
      </c>
      <c r="B39" s="50" t="s">
        <v>652</v>
      </c>
      <c r="C39" s="50" t="s">
        <v>642</v>
      </c>
      <c r="D39" s="45" t="s">
        <v>653</v>
      </c>
      <c r="E39" s="54" t="s">
        <v>671</v>
      </c>
      <c r="F39" s="66" t="s">
        <v>672</v>
      </c>
      <c r="G39" s="229"/>
      <c r="H39" s="8">
        <v>185735000</v>
      </c>
      <c r="I39" s="8">
        <v>185735000</v>
      </c>
      <c r="J39" s="8" t="s">
        <v>37</v>
      </c>
      <c r="K39" s="46" t="s">
        <v>23</v>
      </c>
      <c r="L39" s="62" t="s">
        <v>90</v>
      </c>
      <c r="M39" s="13"/>
      <c r="N39" s="6"/>
    </row>
    <row r="40" spans="1:14" ht="93" hidden="1" customHeight="1" x14ac:dyDescent="0.25">
      <c r="A40" s="50" t="s">
        <v>642</v>
      </c>
      <c r="B40" s="50" t="s">
        <v>652</v>
      </c>
      <c r="C40" s="50" t="s">
        <v>642</v>
      </c>
      <c r="D40" s="45" t="s">
        <v>653</v>
      </c>
      <c r="E40" s="54" t="s">
        <v>673</v>
      </c>
      <c r="F40" s="66" t="s">
        <v>674</v>
      </c>
      <c r="G40" s="229"/>
      <c r="H40" s="8">
        <v>39435000</v>
      </c>
      <c r="I40" s="8">
        <v>39435000</v>
      </c>
      <c r="J40" s="8" t="s">
        <v>37</v>
      </c>
      <c r="K40" s="46" t="s">
        <v>23</v>
      </c>
      <c r="L40" s="62" t="s">
        <v>90</v>
      </c>
      <c r="M40" s="13"/>
      <c r="N40" s="6"/>
    </row>
    <row r="41" spans="1:14" ht="93" hidden="1" customHeight="1" x14ac:dyDescent="0.25">
      <c r="A41" s="50" t="s">
        <v>642</v>
      </c>
      <c r="B41" s="50" t="s">
        <v>657</v>
      </c>
      <c r="C41" s="50" t="s">
        <v>642</v>
      </c>
      <c r="D41" s="45" t="s">
        <v>653</v>
      </c>
      <c r="E41" s="54" t="s">
        <v>675</v>
      </c>
      <c r="F41" s="66" t="s">
        <v>676</v>
      </c>
      <c r="G41" s="229"/>
      <c r="H41" s="8">
        <v>12925000</v>
      </c>
      <c r="I41" s="8">
        <v>12925000</v>
      </c>
      <c r="J41" s="8" t="s">
        <v>37</v>
      </c>
      <c r="K41" s="46" t="s">
        <v>23</v>
      </c>
      <c r="L41" s="62" t="s">
        <v>90</v>
      </c>
      <c r="M41" s="13"/>
      <c r="N41" s="6"/>
    </row>
    <row r="42" spans="1:14" ht="93" hidden="1" customHeight="1" x14ac:dyDescent="0.25">
      <c r="A42" s="50" t="s">
        <v>642</v>
      </c>
      <c r="B42" s="50" t="s">
        <v>489</v>
      </c>
      <c r="C42" s="50" t="s">
        <v>642</v>
      </c>
      <c r="D42" s="45" t="s">
        <v>653</v>
      </c>
      <c r="E42" s="54" t="s">
        <v>677</v>
      </c>
      <c r="F42" s="66" t="s">
        <v>678</v>
      </c>
      <c r="G42" s="229"/>
      <c r="H42" s="212">
        <v>21570000</v>
      </c>
      <c r="I42" s="8">
        <v>18430000</v>
      </c>
      <c r="J42" s="8" t="s">
        <v>37</v>
      </c>
      <c r="K42" s="46" t="s">
        <v>35</v>
      </c>
      <c r="L42" s="62" t="s">
        <v>90</v>
      </c>
      <c r="M42" s="13"/>
      <c r="N42" s="7" t="s">
        <v>1509</v>
      </c>
    </row>
    <row r="43" spans="1:14" ht="93" hidden="1" customHeight="1" x14ac:dyDescent="0.25">
      <c r="A43" s="50" t="s">
        <v>642</v>
      </c>
      <c r="B43" s="50" t="s">
        <v>489</v>
      </c>
      <c r="C43" s="50" t="s">
        <v>642</v>
      </c>
      <c r="D43" s="45" t="s">
        <v>653</v>
      </c>
      <c r="E43" s="54" t="s">
        <v>679</v>
      </c>
      <c r="F43" s="66" t="s">
        <v>680</v>
      </c>
      <c r="G43" s="229"/>
      <c r="H43" s="212">
        <v>54435000</v>
      </c>
      <c r="I43" s="8">
        <v>40830000</v>
      </c>
      <c r="J43" s="8" t="s">
        <v>37</v>
      </c>
      <c r="K43" s="46" t="s">
        <v>35</v>
      </c>
      <c r="L43" s="62" t="s">
        <v>90</v>
      </c>
      <c r="M43" s="13"/>
      <c r="N43" s="7" t="s">
        <v>1508</v>
      </c>
    </row>
    <row r="44" spans="1:14" ht="93" hidden="1" customHeight="1" x14ac:dyDescent="0.25">
      <c r="A44" s="50" t="s">
        <v>642</v>
      </c>
      <c r="B44" s="50" t="s">
        <v>652</v>
      </c>
      <c r="C44" s="50" t="s">
        <v>642</v>
      </c>
      <c r="D44" s="45" t="s">
        <v>653</v>
      </c>
      <c r="E44" s="54" t="s">
        <v>681</v>
      </c>
      <c r="F44" s="66" t="s">
        <v>682</v>
      </c>
      <c r="G44" s="229"/>
      <c r="H44" s="8">
        <v>84020000</v>
      </c>
      <c r="I44" s="8">
        <v>84020000</v>
      </c>
      <c r="J44" s="8" t="s">
        <v>37</v>
      </c>
      <c r="K44" s="46" t="s">
        <v>23</v>
      </c>
      <c r="L44" s="62" t="s">
        <v>90</v>
      </c>
      <c r="M44" s="13"/>
      <c r="N44" s="6"/>
    </row>
    <row r="45" spans="1:14" ht="93" hidden="1" customHeight="1" x14ac:dyDescent="0.25">
      <c r="A45" s="50" t="s">
        <v>642</v>
      </c>
      <c r="B45" s="50" t="s">
        <v>683</v>
      </c>
      <c r="C45" s="50" t="s">
        <v>642</v>
      </c>
      <c r="D45" s="45" t="s">
        <v>684</v>
      </c>
      <c r="E45" s="54" t="s">
        <v>685</v>
      </c>
      <c r="F45" s="66" t="s">
        <v>686</v>
      </c>
      <c r="G45" s="229"/>
      <c r="H45" s="8">
        <v>214000000</v>
      </c>
      <c r="I45" s="8">
        <v>214000000</v>
      </c>
      <c r="J45" s="8" t="s">
        <v>37</v>
      </c>
      <c r="K45" s="46" t="s">
        <v>32</v>
      </c>
      <c r="L45" s="62" t="s">
        <v>90</v>
      </c>
      <c r="M45" s="13"/>
      <c r="N45" s="6"/>
    </row>
    <row r="46" spans="1:14" ht="93" hidden="1" customHeight="1" x14ac:dyDescent="0.25">
      <c r="A46" s="50" t="s">
        <v>642</v>
      </c>
      <c r="B46" s="50" t="s">
        <v>683</v>
      </c>
      <c r="C46" s="50" t="s">
        <v>642</v>
      </c>
      <c r="D46" s="45" t="s">
        <v>684</v>
      </c>
      <c r="E46" s="54" t="s">
        <v>687</v>
      </c>
      <c r="F46" s="66" t="s">
        <v>688</v>
      </c>
      <c r="G46" s="229"/>
      <c r="H46" s="8">
        <v>30605000</v>
      </c>
      <c r="I46" s="8">
        <v>30605000</v>
      </c>
      <c r="J46" s="8" t="s">
        <v>37</v>
      </c>
      <c r="K46" s="46" t="s">
        <v>35</v>
      </c>
      <c r="L46" s="62" t="s">
        <v>90</v>
      </c>
      <c r="M46" s="13"/>
      <c r="N46" s="6"/>
    </row>
    <row r="47" spans="1:14" ht="93" hidden="1" customHeight="1" x14ac:dyDescent="0.25">
      <c r="A47" s="50" t="s">
        <v>642</v>
      </c>
      <c r="B47" s="50" t="s">
        <v>683</v>
      </c>
      <c r="C47" s="50" t="s">
        <v>642</v>
      </c>
      <c r="D47" s="45" t="s">
        <v>684</v>
      </c>
      <c r="E47" s="63" t="s">
        <v>689</v>
      </c>
      <c r="F47" s="66" t="s">
        <v>690</v>
      </c>
      <c r="G47" s="229"/>
      <c r="H47" s="8">
        <v>58375000</v>
      </c>
      <c r="I47" s="8">
        <v>58375000</v>
      </c>
      <c r="J47" s="8" t="s">
        <v>37</v>
      </c>
      <c r="K47" s="46" t="s">
        <v>35</v>
      </c>
      <c r="L47" s="62" t="s">
        <v>90</v>
      </c>
      <c r="M47" s="13"/>
      <c r="N47" s="6"/>
    </row>
    <row r="48" spans="1:14" ht="93" hidden="1" customHeight="1" x14ac:dyDescent="0.25">
      <c r="A48" s="50" t="s">
        <v>642</v>
      </c>
      <c r="B48" s="50" t="s">
        <v>683</v>
      </c>
      <c r="C48" s="50" t="s">
        <v>642</v>
      </c>
      <c r="D48" s="45" t="s">
        <v>684</v>
      </c>
      <c r="E48" s="54" t="s">
        <v>691</v>
      </c>
      <c r="F48" s="66" t="s">
        <v>692</v>
      </c>
      <c r="G48" s="229"/>
      <c r="H48" s="8">
        <v>94350000</v>
      </c>
      <c r="I48" s="8">
        <v>94350000</v>
      </c>
      <c r="J48" s="8" t="s">
        <v>37</v>
      </c>
      <c r="K48" s="46" t="s">
        <v>32</v>
      </c>
      <c r="L48" s="62" t="s">
        <v>90</v>
      </c>
      <c r="M48" s="13"/>
      <c r="N48" s="6"/>
    </row>
    <row r="49" spans="1:14" ht="93" hidden="1" customHeight="1" x14ac:dyDescent="0.25">
      <c r="A49" s="50" t="s">
        <v>642</v>
      </c>
      <c r="B49" s="50" t="s">
        <v>683</v>
      </c>
      <c r="C49" s="50" t="s">
        <v>642</v>
      </c>
      <c r="D49" s="45" t="s">
        <v>684</v>
      </c>
      <c r="E49" s="54" t="s">
        <v>693</v>
      </c>
      <c r="F49" s="66" t="s">
        <v>688</v>
      </c>
      <c r="G49" s="229"/>
      <c r="H49" s="8">
        <v>86245000</v>
      </c>
      <c r="I49" s="8">
        <v>86245000</v>
      </c>
      <c r="J49" s="8" t="s">
        <v>37</v>
      </c>
      <c r="K49" s="46" t="s">
        <v>32</v>
      </c>
      <c r="L49" s="62" t="s">
        <v>90</v>
      </c>
      <c r="M49" s="13"/>
      <c r="N49" s="6"/>
    </row>
    <row r="50" spans="1:14" ht="93" hidden="1" customHeight="1" x14ac:dyDescent="0.25">
      <c r="A50" s="50" t="s">
        <v>642</v>
      </c>
      <c r="B50" s="50" t="s">
        <v>652</v>
      </c>
      <c r="C50" s="50" t="s">
        <v>642</v>
      </c>
      <c r="D50" s="45" t="s">
        <v>653</v>
      </c>
      <c r="E50" s="54" t="s">
        <v>694</v>
      </c>
      <c r="F50" s="66" t="s">
        <v>695</v>
      </c>
      <c r="G50" s="229"/>
      <c r="H50" s="8">
        <v>394535000</v>
      </c>
      <c r="I50" s="8">
        <v>394535000</v>
      </c>
      <c r="J50" s="8" t="s">
        <v>37</v>
      </c>
      <c r="K50" s="46" t="s">
        <v>35</v>
      </c>
      <c r="L50" s="62" t="s">
        <v>99</v>
      </c>
      <c r="M50" s="13"/>
      <c r="N50" s="6"/>
    </row>
    <row r="51" spans="1:14" ht="93" hidden="1" customHeight="1" x14ac:dyDescent="0.25">
      <c r="A51" s="50" t="s">
        <v>642</v>
      </c>
      <c r="B51" s="50" t="s">
        <v>683</v>
      </c>
      <c r="C51" s="50" t="s">
        <v>642</v>
      </c>
      <c r="D51" s="45" t="s">
        <v>684</v>
      </c>
      <c r="E51" s="54" t="s">
        <v>696</v>
      </c>
      <c r="F51" s="67" t="s">
        <v>697</v>
      </c>
      <c r="G51" s="229"/>
      <c r="H51" s="8">
        <v>12220000</v>
      </c>
      <c r="I51" s="8">
        <v>12220000</v>
      </c>
      <c r="J51" s="8" t="s">
        <v>37</v>
      </c>
      <c r="K51" s="46" t="s">
        <v>32</v>
      </c>
      <c r="L51" s="62" t="s">
        <v>99</v>
      </c>
      <c r="M51" s="13"/>
      <c r="N51" s="6"/>
    </row>
    <row r="52" spans="1:14" ht="93" hidden="1" customHeight="1" x14ac:dyDescent="0.25">
      <c r="A52" s="50" t="s">
        <v>642</v>
      </c>
      <c r="B52" s="50" t="s">
        <v>683</v>
      </c>
      <c r="C52" s="50" t="s">
        <v>642</v>
      </c>
      <c r="D52" s="45" t="s">
        <v>684</v>
      </c>
      <c r="E52" s="54" t="s">
        <v>698</v>
      </c>
      <c r="F52" s="66" t="s">
        <v>725</v>
      </c>
      <c r="G52" s="229"/>
      <c r="H52" s="8">
        <v>9060000</v>
      </c>
      <c r="I52" s="8">
        <v>9060000</v>
      </c>
      <c r="J52" s="8" t="s">
        <v>37</v>
      </c>
      <c r="K52" s="46" t="s">
        <v>35</v>
      </c>
      <c r="L52" s="62" t="s">
        <v>86</v>
      </c>
      <c r="M52" s="13"/>
      <c r="N52" s="6"/>
    </row>
    <row r="53" spans="1:14" ht="93" hidden="1" customHeight="1" x14ac:dyDescent="0.25">
      <c r="A53" s="50" t="s">
        <v>642</v>
      </c>
      <c r="B53" s="50" t="s">
        <v>489</v>
      </c>
      <c r="C53" s="50" t="s">
        <v>642</v>
      </c>
      <c r="D53" s="45" t="s">
        <v>653</v>
      </c>
      <c r="E53" s="54" t="s">
        <v>699</v>
      </c>
      <c r="F53" s="66" t="s">
        <v>700</v>
      </c>
      <c r="G53" s="229"/>
      <c r="H53" s="8">
        <v>16605000</v>
      </c>
      <c r="I53" s="8">
        <v>2190000</v>
      </c>
      <c r="J53" s="8" t="s">
        <v>37</v>
      </c>
      <c r="K53" s="46" t="s">
        <v>35</v>
      </c>
      <c r="L53" s="62" t="s">
        <v>172</v>
      </c>
      <c r="M53" s="13"/>
      <c r="N53" s="6"/>
    </row>
    <row r="54" spans="1:14" ht="93" hidden="1" customHeight="1" x14ac:dyDescent="0.25">
      <c r="A54" s="50" t="s">
        <v>642</v>
      </c>
      <c r="B54" s="50" t="s">
        <v>657</v>
      </c>
      <c r="C54" s="50" t="s">
        <v>642</v>
      </c>
      <c r="D54" s="45" t="s">
        <v>653</v>
      </c>
      <c r="E54" s="54" t="s">
        <v>701</v>
      </c>
      <c r="F54" s="66" t="s">
        <v>702</v>
      </c>
      <c r="G54" s="229"/>
      <c r="H54" s="8">
        <v>30475000</v>
      </c>
      <c r="I54" s="8">
        <v>10160000</v>
      </c>
      <c r="J54" s="8" t="s">
        <v>37</v>
      </c>
      <c r="K54" s="46" t="s">
        <v>35</v>
      </c>
      <c r="L54" s="62" t="s">
        <v>172</v>
      </c>
      <c r="M54" s="13"/>
      <c r="N54" s="7" t="s">
        <v>1507</v>
      </c>
    </row>
    <row r="55" spans="1:14" ht="93" hidden="1" customHeight="1" x14ac:dyDescent="0.25">
      <c r="A55" s="50" t="s">
        <v>642</v>
      </c>
      <c r="B55" s="50" t="s">
        <v>489</v>
      </c>
      <c r="C55" s="50" t="s">
        <v>642</v>
      </c>
      <c r="D55" s="45" t="s">
        <v>653</v>
      </c>
      <c r="E55" s="54" t="s">
        <v>703</v>
      </c>
      <c r="F55" s="66" t="s">
        <v>704</v>
      </c>
      <c r="G55" s="229"/>
      <c r="H55" s="8">
        <v>12595000</v>
      </c>
      <c r="I55" s="8">
        <v>6300000</v>
      </c>
      <c r="J55" s="8" t="s">
        <v>37</v>
      </c>
      <c r="K55" s="46" t="s">
        <v>35</v>
      </c>
      <c r="L55" s="62" t="s">
        <v>133</v>
      </c>
      <c r="M55" s="13"/>
      <c r="N55" s="7" t="s">
        <v>1506</v>
      </c>
    </row>
    <row r="56" spans="1:14" ht="93" hidden="1" customHeight="1" x14ac:dyDescent="0.25">
      <c r="A56" s="50" t="s">
        <v>642</v>
      </c>
      <c r="B56" s="50" t="s">
        <v>683</v>
      </c>
      <c r="C56" s="50" t="s">
        <v>642</v>
      </c>
      <c r="D56" s="45" t="s">
        <v>684</v>
      </c>
      <c r="E56" s="54" t="s">
        <v>705</v>
      </c>
      <c r="F56" s="54" t="s">
        <v>706</v>
      </c>
      <c r="G56" s="229"/>
      <c r="H56" s="8">
        <v>11705000</v>
      </c>
      <c r="I56" s="8">
        <v>11705000</v>
      </c>
      <c r="J56" s="8" t="s">
        <v>37</v>
      </c>
      <c r="K56" s="46" t="s">
        <v>35</v>
      </c>
      <c r="L56" s="62" t="s">
        <v>172</v>
      </c>
      <c r="M56" s="13"/>
      <c r="N56" s="6"/>
    </row>
    <row r="57" spans="1:14" ht="115.5" hidden="1" customHeight="1" x14ac:dyDescent="0.25">
      <c r="A57" s="50" t="s">
        <v>642</v>
      </c>
      <c r="B57" s="50" t="s">
        <v>489</v>
      </c>
      <c r="C57" s="50" t="s">
        <v>642</v>
      </c>
      <c r="D57" s="45" t="s">
        <v>653</v>
      </c>
      <c r="E57" s="54" t="s">
        <v>720</v>
      </c>
      <c r="F57" s="66" t="s">
        <v>707</v>
      </c>
      <c r="G57" s="229"/>
      <c r="H57" s="8">
        <v>60200000</v>
      </c>
      <c r="I57" s="8">
        <v>20840000</v>
      </c>
      <c r="J57" s="8" t="s">
        <v>37</v>
      </c>
      <c r="K57" s="46" t="s">
        <v>35</v>
      </c>
      <c r="L57" s="62" t="s">
        <v>133</v>
      </c>
      <c r="M57" s="13"/>
      <c r="N57" s="7" t="s">
        <v>1536</v>
      </c>
    </row>
    <row r="58" spans="1:14" ht="93" hidden="1" customHeight="1" x14ac:dyDescent="0.25">
      <c r="A58" s="50" t="s">
        <v>642</v>
      </c>
      <c r="B58" s="50" t="s">
        <v>489</v>
      </c>
      <c r="C58" s="50" t="s">
        <v>642</v>
      </c>
      <c r="D58" s="45" t="s">
        <v>653</v>
      </c>
      <c r="E58" s="54" t="s">
        <v>708</v>
      </c>
      <c r="F58" s="66" t="s">
        <v>709</v>
      </c>
      <c r="G58" s="229"/>
      <c r="H58" s="8">
        <v>4955000</v>
      </c>
      <c r="I58" s="8">
        <v>4955000</v>
      </c>
      <c r="J58" s="8" t="s">
        <v>37</v>
      </c>
      <c r="K58" s="46" t="s">
        <v>35</v>
      </c>
      <c r="L58" s="62" t="s">
        <v>103</v>
      </c>
      <c r="M58" s="13"/>
      <c r="N58" s="7" t="s">
        <v>1505</v>
      </c>
    </row>
    <row r="59" spans="1:14" ht="93" hidden="1" customHeight="1" x14ac:dyDescent="0.25">
      <c r="A59" s="50" t="s">
        <v>642</v>
      </c>
      <c r="B59" s="50" t="s">
        <v>489</v>
      </c>
      <c r="C59" s="50" t="s">
        <v>642</v>
      </c>
      <c r="D59" s="45" t="s">
        <v>653</v>
      </c>
      <c r="E59" s="54" t="s">
        <v>710</v>
      </c>
      <c r="F59" s="66" t="s">
        <v>711</v>
      </c>
      <c r="G59" s="229"/>
      <c r="H59" s="8">
        <v>77415000</v>
      </c>
      <c r="I59" s="8">
        <v>25805000</v>
      </c>
      <c r="J59" s="8" t="s">
        <v>37</v>
      </c>
      <c r="K59" s="46" t="s">
        <v>35</v>
      </c>
      <c r="L59" s="62" t="s">
        <v>103</v>
      </c>
      <c r="M59" s="13"/>
      <c r="N59" s="7" t="s">
        <v>1504</v>
      </c>
    </row>
    <row r="60" spans="1:14" ht="163.5" hidden="1" customHeight="1" x14ac:dyDescent="0.25">
      <c r="A60" s="50" t="s">
        <v>642</v>
      </c>
      <c r="B60" s="50" t="s">
        <v>489</v>
      </c>
      <c r="C60" s="50" t="s">
        <v>642</v>
      </c>
      <c r="D60" s="45" t="s">
        <v>653</v>
      </c>
      <c r="E60" s="54" t="s">
        <v>712</v>
      </c>
      <c r="F60" s="66" t="s">
        <v>713</v>
      </c>
      <c r="G60" s="229"/>
      <c r="H60" s="8">
        <v>62675000</v>
      </c>
      <c r="I60" s="8">
        <v>11010000</v>
      </c>
      <c r="J60" s="8" t="s">
        <v>37</v>
      </c>
      <c r="K60" s="46" t="s">
        <v>35</v>
      </c>
      <c r="L60" s="62" t="s">
        <v>103</v>
      </c>
      <c r="M60" s="13"/>
      <c r="N60" s="7" t="s">
        <v>1536</v>
      </c>
    </row>
    <row r="61" spans="1:14" ht="93" hidden="1" customHeight="1" x14ac:dyDescent="0.25">
      <c r="A61" s="50" t="s">
        <v>642</v>
      </c>
      <c r="B61" s="50" t="s">
        <v>652</v>
      </c>
      <c r="C61" s="50" t="s">
        <v>642</v>
      </c>
      <c r="D61" s="45" t="s">
        <v>653</v>
      </c>
      <c r="E61" s="54" t="s">
        <v>714</v>
      </c>
      <c r="F61" s="54" t="s">
        <v>715</v>
      </c>
      <c r="G61" s="229"/>
      <c r="H61" s="8">
        <v>47615000</v>
      </c>
      <c r="I61" s="8">
        <v>47615000</v>
      </c>
      <c r="J61" s="8" t="s">
        <v>37</v>
      </c>
      <c r="K61" s="46" t="s">
        <v>27</v>
      </c>
      <c r="L61" s="62" t="s">
        <v>90</v>
      </c>
      <c r="M61" s="13"/>
      <c r="N61" s="6"/>
    </row>
    <row r="62" spans="1:14" ht="93" hidden="1" customHeight="1" x14ac:dyDescent="0.25">
      <c r="A62" s="50" t="s">
        <v>642</v>
      </c>
      <c r="B62" s="50" t="s">
        <v>652</v>
      </c>
      <c r="C62" s="50" t="s">
        <v>642</v>
      </c>
      <c r="D62" s="45" t="s">
        <v>653</v>
      </c>
      <c r="E62" s="54" t="s">
        <v>716</v>
      </c>
      <c r="F62" s="66" t="s">
        <v>717</v>
      </c>
      <c r="G62" s="229"/>
      <c r="H62" s="8">
        <v>3245000</v>
      </c>
      <c r="I62" s="8">
        <v>3245000</v>
      </c>
      <c r="J62" s="8" t="s">
        <v>37</v>
      </c>
      <c r="K62" s="46" t="s">
        <v>35</v>
      </c>
      <c r="L62" s="62" t="s">
        <v>90</v>
      </c>
      <c r="M62" s="13"/>
      <c r="N62" s="7" t="s">
        <v>1503</v>
      </c>
    </row>
    <row r="63" spans="1:14" ht="93" hidden="1" customHeight="1" thickBot="1" x14ac:dyDescent="0.25">
      <c r="A63" s="213" t="s">
        <v>642</v>
      </c>
      <c r="B63" s="213" t="s">
        <v>489</v>
      </c>
      <c r="C63" s="213" t="s">
        <v>642</v>
      </c>
      <c r="D63" s="45" t="s">
        <v>653</v>
      </c>
      <c r="E63" s="45" t="s">
        <v>1501</v>
      </c>
      <c r="F63" s="214" t="s">
        <v>1502</v>
      </c>
      <c r="G63" s="230"/>
      <c r="H63" s="148">
        <v>400960000</v>
      </c>
      <c r="I63" s="215">
        <v>0</v>
      </c>
      <c r="J63" s="8" t="s">
        <v>37</v>
      </c>
      <c r="K63" s="46" t="s">
        <v>35</v>
      </c>
      <c r="L63" s="62" t="s">
        <v>471</v>
      </c>
      <c r="M63" s="13"/>
      <c r="N63" s="7" t="s">
        <v>1534</v>
      </c>
    </row>
    <row r="64" spans="1:14" ht="71.25" hidden="1" customHeight="1" thickBot="1" x14ac:dyDescent="0.3">
      <c r="D64" s="68"/>
      <c r="E64" s="68"/>
      <c r="F64" s="216" t="s">
        <v>726</v>
      </c>
      <c r="G64" s="231"/>
      <c r="H64" s="275">
        <f>SUM(H5:H63)</f>
        <v>7856160000</v>
      </c>
      <c r="I64" s="276">
        <f>SUM(I5:I63)</f>
        <v>4134465000</v>
      </c>
    </row>
    <row r="65" spans="1:9" ht="30.75" hidden="1" customHeight="1" x14ac:dyDescent="0.25">
      <c r="A65" s="13"/>
      <c r="E65" s="281" t="s">
        <v>726</v>
      </c>
      <c r="H65" s="282">
        <f>+H5+H6+H7</f>
        <v>2385945000</v>
      </c>
      <c r="I65" s="282">
        <f>+I5+I6+I7</f>
        <v>1181840000</v>
      </c>
    </row>
    <row r="66" spans="1:9" ht="30.75" customHeight="1" x14ac:dyDescent="0.25"/>
    <row r="67" spans="1:9" ht="30.75" customHeight="1" x14ac:dyDescent="0.3">
      <c r="A67" s="258" t="s">
        <v>1520</v>
      </c>
      <c r="B67" s="259"/>
      <c r="C67" s="259"/>
      <c r="D67" s="259"/>
      <c r="E67" s="259"/>
      <c r="F67" s="259"/>
      <c r="G67" s="259"/>
      <c r="H67" s="259"/>
    </row>
    <row r="68" spans="1:9" ht="30.75" customHeight="1" x14ac:dyDescent="0.25">
      <c r="A68" s="260"/>
      <c r="B68" s="260"/>
      <c r="C68" s="260"/>
      <c r="D68" s="260"/>
      <c r="E68" s="260"/>
      <c r="F68" s="260"/>
      <c r="G68" s="260"/>
      <c r="H68" s="260"/>
    </row>
    <row r="69" spans="1:9" ht="48.75" customHeight="1" x14ac:dyDescent="0.25">
      <c r="A69" s="283" t="s">
        <v>1521</v>
      </c>
      <c r="B69" s="284" t="s">
        <v>1522</v>
      </c>
      <c r="C69" s="284" t="s">
        <v>1523</v>
      </c>
      <c r="D69" s="217" t="s">
        <v>1524</v>
      </c>
      <c r="E69" s="284" t="s">
        <v>1525</v>
      </c>
      <c r="F69" s="284" t="s">
        <v>1526</v>
      </c>
      <c r="G69" s="285" t="s">
        <v>1527</v>
      </c>
      <c r="H69" s="284" t="s">
        <v>1528</v>
      </c>
    </row>
    <row r="70" spans="1:9" ht="30.75" customHeight="1" x14ac:dyDescent="0.25">
      <c r="A70" s="218" t="s">
        <v>637</v>
      </c>
      <c r="B70" s="37">
        <v>1</v>
      </c>
      <c r="C70" s="232">
        <v>2587248</v>
      </c>
      <c r="D70" s="219">
        <v>0</v>
      </c>
      <c r="E70" s="286">
        <f>+B70-D70</f>
        <v>1</v>
      </c>
      <c r="F70" s="232">
        <v>2590000</v>
      </c>
      <c r="G70" s="232">
        <f>+F70</f>
        <v>2590000</v>
      </c>
      <c r="H70" s="232">
        <f>+C70-F70</f>
        <v>-2752</v>
      </c>
    </row>
    <row r="71" spans="1:9" ht="30.75" customHeight="1" x14ac:dyDescent="0.25">
      <c r="A71" s="218" t="s">
        <v>617</v>
      </c>
      <c r="B71" s="37">
        <v>1</v>
      </c>
      <c r="C71" s="232">
        <v>8408556</v>
      </c>
      <c r="D71" s="77">
        <v>0</v>
      </c>
      <c r="E71" s="286">
        <f t="shared" ref="E71:E81" si="0">+B71-D71</f>
        <v>1</v>
      </c>
      <c r="F71" s="232">
        <v>3370000</v>
      </c>
      <c r="G71" s="232">
        <f>+F71</f>
        <v>3370000</v>
      </c>
      <c r="H71" s="232">
        <f t="shared" ref="H71:H82" si="1">+C71-F71</f>
        <v>5038556</v>
      </c>
    </row>
    <row r="72" spans="1:9" x14ac:dyDescent="0.25">
      <c r="A72" s="218" t="s">
        <v>642</v>
      </c>
      <c r="B72" s="37">
        <v>40</v>
      </c>
      <c r="C72" s="232">
        <v>6269019043.8199997</v>
      </c>
      <c r="D72" s="77">
        <v>4</v>
      </c>
      <c r="E72" s="286">
        <v>36</v>
      </c>
      <c r="F72" s="232">
        <v>5148495000</v>
      </c>
      <c r="G72" s="232">
        <v>2751445000</v>
      </c>
      <c r="H72" s="232">
        <f t="shared" si="1"/>
        <v>1120524043.8199997</v>
      </c>
    </row>
    <row r="73" spans="1:9" x14ac:dyDescent="0.25">
      <c r="A73" s="218" t="s">
        <v>622</v>
      </c>
      <c r="B73" s="37">
        <v>1</v>
      </c>
      <c r="C73" s="232">
        <v>25537500</v>
      </c>
      <c r="D73" s="77">
        <v>0</v>
      </c>
      <c r="E73" s="286">
        <f t="shared" si="0"/>
        <v>1</v>
      </c>
      <c r="F73" s="232">
        <v>25540000</v>
      </c>
      <c r="G73" s="232">
        <v>2130000</v>
      </c>
      <c r="H73" s="232">
        <f t="shared" si="1"/>
        <v>-2500</v>
      </c>
    </row>
    <row r="74" spans="1:9" x14ac:dyDescent="0.25">
      <c r="A74" s="218" t="s">
        <v>580</v>
      </c>
      <c r="B74" s="37">
        <v>11</v>
      </c>
      <c r="C74" s="232">
        <v>198763951.19999999</v>
      </c>
      <c r="D74" s="77">
        <v>0</v>
      </c>
      <c r="E74" s="286">
        <f t="shared" si="0"/>
        <v>11</v>
      </c>
      <c r="F74" s="232">
        <v>198820000</v>
      </c>
      <c r="G74" s="232">
        <v>104945000</v>
      </c>
      <c r="H74" s="232">
        <f t="shared" si="1"/>
        <v>-56048.800000011921</v>
      </c>
    </row>
    <row r="75" spans="1:9" x14ac:dyDescent="0.25">
      <c r="A75" s="218" t="s">
        <v>561</v>
      </c>
      <c r="B75" s="37">
        <v>3</v>
      </c>
      <c r="C75" s="232">
        <v>2385938087.6258335</v>
      </c>
      <c r="D75" s="77">
        <v>0</v>
      </c>
      <c r="E75" s="286">
        <f t="shared" si="0"/>
        <v>3</v>
      </c>
      <c r="F75" s="232">
        <v>2385945000</v>
      </c>
      <c r="G75" s="232">
        <v>1181840000</v>
      </c>
      <c r="H75" s="232">
        <f t="shared" si="1"/>
        <v>-6912.3741664886475</v>
      </c>
    </row>
    <row r="76" spans="1:9" x14ac:dyDescent="0.25">
      <c r="A76" s="218" t="s">
        <v>575</v>
      </c>
      <c r="B76" s="37">
        <v>2</v>
      </c>
      <c r="C76" s="232">
        <v>16446975</v>
      </c>
      <c r="D76" s="77">
        <v>0</v>
      </c>
      <c r="E76" s="286">
        <f t="shared" si="0"/>
        <v>2</v>
      </c>
      <c r="F76" s="232">
        <v>4600000</v>
      </c>
      <c r="G76" s="232">
        <v>2635000</v>
      </c>
      <c r="H76" s="232">
        <f t="shared" si="1"/>
        <v>11846975</v>
      </c>
    </row>
    <row r="77" spans="1:9" x14ac:dyDescent="0.25">
      <c r="A77" s="218" t="s">
        <v>627</v>
      </c>
      <c r="B77" s="37">
        <v>2</v>
      </c>
      <c r="C77" s="232">
        <v>7528968</v>
      </c>
      <c r="D77" s="77">
        <v>1</v>
      </c>
      <c r="E77" s="286">
        <f t="shared" si="0"/>
        <v>1</v>
      </c>
      <c r="F77" s="232">
        <v>5090000</v>
      </c>
      <c r="G77" s="232">
        <f>+F77</f>
        <v>5090000</v>
      </c>
      <c r="H77" s="232">
        <f t="shared" si="1"/>
        <v>2438968</v>
      </c>
    </row>
    <row r="78" spans="1:9" x14ac:dyDescent="0.25">
      <c r="A78" s="218" t="s">
        <v>1529</v>
      </c>
      <c r="B78" s="37">
        <v>1</v>
      </c>
      <c r="C78" s="232">
        <v>4645980</v>
      </c>
      <c r="D78" s="77">
        <v>1</v>
      </c>
      <c r="E78" s="286">
        <f t="shared" si="0"/>
        <v>0</v>
      </c>
      <c r="F78" s="232">
        <v>0</v>
      </c>
      <c r="G78" s="232">
        <v>0</v>
      </c>
      <c r="H78" s="232">
        <f t="shared" si="1"/>
        <v>4645980</v>
      </c>
    </row>
    <row r="79" spans="1:9" x14ac:dyDescent="0.25">
      <c r="A79" s="218" t="s">
        <v>612</v>
      </c>
      <c r="B79" s="37">
        <v>1</v>
      </c>
      <c r="C79" s="232">
        <v>3570000</v>
      </c>
      <c r="D79" s="77">
        <v>0</v>
      </c>
      <c r="E79" s="286">
        <f t="shared" si="0"/>
        <v>1</v>
      </c>
      <c r="F79" s="232">
        <v>3570000</v>
      </c>
      <c r="G79" s="232">
        <f>+F79</f>
        <v>3570000</v>
      </c>
      <c r="H79" s="232">
        <f t="shared" si="1"/>
        <v>0</v>
      </c>
    </row>
    <row r="80" spans="1:9" x14ac:dyDescent="0.25">
      <c r="A80" s="218" t="s">
        <v>570</v>
      </c>
      <c r="B80" s="37">
        <v>1</v>
      </c>
      <c r="C80" s="232">
        <v>3098592</v>
      </c>
      <c r="D80" s="77">
        <v>0</v>
      </c>
      <c r="E80" s="286">
        <f t="shared" si="0"/>
        <v>1</v>
      </c>
      <c r="F80" s="232">
        <v>3100000</v>
      </c>
      <c r="G80" s="232">
        <v>1810000</v>
      </c>
      <c r="H80" s="232">
        <f t="shared" si="1"/>
        <v>-1408</v>
      </c>
    </row>
    <row r="81" spans="1:8" x14ac:dyDescent="0.25">
      <c r="A81" s="218" t="s">
        <v>1530</v>
      </c>
      <c r="B81" s="37">
        <v>1</v>
      </c>
      <c r="C81" s="232">
        <v>75000000</v>
      </c>
      <c r="D81" s="77">
        <v>0</v>
      </c>
      <c r="E81" s="286">
        <f t="shared" si="0"/>
        <v>1</v>
      </c>
      <c r="F81" s="232">
        <v>75040000</v>
      </c>
      <c r="G81" s="232">
        <f>+F81</f>
        <v>75040000</v>
      </c>
      <c r="H81" s="232">
        <f t="shared" si="1"/>
        <v>-40000</v>
      </c>
    </row>
    <row r="82" spans="1:8" x14ac:dyDescent="0.25">
      <c r="A82" s="220" t="s">
        <v>1531</v>
      </c>
      <c r="B82" s="221">
        <f t="shared" ref="B82:G82" si="2">SUM(B70:B81)</f>
        <v>65</v>
      </c>
      <c r="C82" s="222">
        <f>SUM(C70:C81)</f>
        <v>9000544901.6458321</v>
      </c>
      <c r="D82" s="223">
        <f t="shared" si="2"/>
        <v>6</v>
      </c>
      <c r="E82" s="223">
        <f>SUM(E70:E81)</f>
        <v>59</v>
      </c>
      <c r="F82" s="224">
        <f t="shared" si="2"/>
        <v>7856160000</v>
      </c>
      <c r="G82" s="233">
        <f t="shared" si="2"/>
        <v>4134465000</v>
      </c>
      <c r="H82" s="224">
        <f t="shared" si="1"/>
        <v>1144384901.6458321</v>
      </c>
    </row>
  </sheetData>
  <autoFilter ref="A4:N65" xr:uid="{A8F39992-6911-4678-9F39-0A1033B0B87F}">
    <filterColumn colId="0">
      <filters>
        <filter val="0124 – Créditos y Cobros"/>
      </filters>
    </filterColumn>
  </autoFilter>
  <mergeCells count="5">
    <mergeCell ref="A1:L1"/>
    <mergeCell ref="A2:L2"/>
    <mergeCell ref="A3:L3"/>
    <mergeCell ref="A67:H67"/>
    <mergeCell ref="A68:H68"/>
  </mergeCells>
  <printOptions horizontalCentered="1"/>
  <pageMargins left="0.23622047244094491" right="0.27559055118110237" top="0.74803149606299213" bottom="0.98425196850393704" header="0.31496062992125984" footer="0.62992125984251968"/>
  <pageSetup scale="40" orientation="landscape" r:id="rId1"/>
  <headerFooter alignWithMargins="0">
    <oddFooter>&amp;L&amp;"Arial,Normal"&amp;10Código: R05-DF01-C-01-CGC
Versión: 2
Oficio # G-05205-2014&amp;C&amp;"Arial,Normal"&amp;10COPIA NO CONTROLADA&amp;R&amp;"Arial,Normal"&amp;10Fecha de Aprobación: 29-08-2014
Rige a partir de:03-09-2014
&amp;P de 1</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0E55-74E5-42C8-91CC-67D8302FDF7A}">
  <dimension ref="A1:R140"/>
  <sheetViews>
    <sheetView topLeftCell="A133" zoomScale="90" zoomScaleNormal="90" workbookViewId="0">
      <selection activeCell="E6" sqref="E6"/>
    </sheetView>
  </sheetViews>
  <sheetFormatPr baseColWidth="10" defaultRowHeight="15" x14ac:dyDescent="0.25"/>
  <cols>
    <col min="1" max="1" width="6.28515625" customWidth="1"/>
    <col min="2" max="2" width="23.7109375" customWidth="1"/>
    <col min="3" max="3" width="16.7109375" customWidth="1"/>
    <col min="4" max="4" width="15.140625" customWidth="1"/>
    <col min="5" max="5" width="49.85546875" customWidth="1"/>
    <col min="6" max="6" width="26" customWidth="1"/>
    <col min="7" max="7" width="59.140625" customWidth="1"/>
    <col min="8" max="8" width="13.85546875" customWidth="1"/>
    <col min="9" max="9" width="19.42578125" style="187" customWidth="1"/>
    <col min="10" max="10" width="20" style="187" customWidth="1"/>
    <col min="11" max="11" width="20" customWidth="1"/>
    <col min="12" max="12" width="20.7109375" customWidth="1"/>
    <col min="13" max="13" width="21" customWidth="1"/>
    <col min="14" max="14" width="23" customWidth="1"/>
    <col min="15" max="15" width="23.85546875" customWidth="1"/>
  </cols>
  <sheetData>
    <row r="1" spans="1:15" s="4" customFormat="1" ht="26.25" x14ac:dyDescent="0.4">
      <c r="B1" s="257" t="s">
        <v>40</v>
      </c>
      <c r="C1" s="257"/>
      <c r="D1" s="257"/>
      <c r="E1" s="257"/>
      <c r="F1" s="257"/>
      <c r="G1" s="257"/>
      <c r="H1" s="257"/>
      <c r="I1" s="257"/>
      <c r="J1" s="257"/>
      <c r="K1" s="257"/>
      <c r="L1" s="257"/>
      <c r="M1" s="257"/>
      <c r="N1" s="11"/>
    </row>
    <row r="2" spans="1:15" s="4" customFormat="1" ht="26.25" x14ac:dyDescent="0.4">
      <c r="B2" s="257" t="s">
        <v>45</v>
      </c>
      <c r="C2" s="257"/>
      <c r="D2" s="257"/>
      <c r="E2" s="257"/>
      <c r="F2" s="257"/>
      <c r="G2" s="257"/>
      <c r="H2" s="257"/>
      <c r="I2" s="257"/>
      <c r="J2" s="257"/>
      <c r="K2" s="257"/>
      <c r="L2" s="257"/>
      <c r="M2" s="257"/>
      <c r="N2" s="11"/>
    </row>
    <row r="3" spans="1:15" ht="21.75" customHeight="1" x14ac:dyDescent="0.4">
      <c r="B3" s="257" t="s">
        <v>47</v>
      </c>
      <c r="C3" s="257"/>
      <c r="D3" s="257"/>
      <c r="E3" s="257"/>
      <c r="F3" s="257"/>
      <c r="G3" s="257"/>
      <c r="H3" s="257"/>
      <c r="I3" s="257"/>
      <c r="J3" s="257"/>
      <c r="K3" s="257"/>
      <c r="L3" s="257"/>
      <c r="M3" s="257"/>
      <c r="N3" s="12"/>
    </row>
    <row r="4" spans="1:15" ht="63" x14ac:dyDescent="0.25">
      <c r="A4" s="5" t="s">
        <v>1</v>
      </c>
      <c r="B4" s="5" t="s">
        <v>11</v>
      </c>
      <c r="C4" s="5" t="s">
        <v>20</v>
      </c>
      <c r="D4" s="5" t="s">
        <v>36</v>
      </c>
      <c r="E4" s="5" t="s">
        <v>42</v>
      </c>
      <c r="F4" s="5" t="s">
        <v>0</v>
      </c>
      <c r="G4" s="5" t="s">
        <v>41</v>
      </c>
      <c r="H4" s="5" t="s">
        <v>1</v>
      </c>
      <c r="I4" s="5" t="s">
        <v>1159</v>
      </c>
      <c r="J4" s="5" t="s">
        <v>44</v>
      </c>
      <c r="K4" s="5" t="s">
        <v>39</v>
      </c>
      <c r="L4" s="5" t="s">
        <v>4</v>
      </c>
      <c r="M4" s="5" t="s">
        <v>12</v>
      </c>
      <c r="N4" s="5" t="s">
        <v>46</v>
      </c>
    </row>
    <row r="5" spans="1:15" ht="123" customHeight="1" x14ac:dyDescent="0.25">
      <c r="A5" s="43">
        <v>1</v>
      </c>
      <c r="B5" s="43" t="s">
        <v>1160</v>
      </c>
      <c r="C5" s="43" t="s">
        <v>1161</v>
      </c>
      <c r="D5" s="43" t="s">
        <v>1162</v>
      </c>
      <c r="E5" s="165" t="s">
        <v>1163</v>
      </c>
      <c r="F5" s="43" t="s">
        <v>1164</v>
      </c>
      <c r="G5" s="166" t="s">
        <v>1165</v>
      </c>
      <c r="H5" s="37">
        <v>6</v>
      </c>
      <c r="I5" s="167">
        <v>7880000</v>
      </c>
      <c r="J5" s="167">
        <v>7880000</v>
      </c>
      <c r="K5" s="37" t="s">
        <v>37</v>
      </c>
      <c r="L5" s="37" t="s">
        <v>252</v>
      </c>
      <c r="M5" s="37" t="s">
        <v>90</v>
      </c>
      <c r="N5" s="37"/>
    </row>
    <row r="6" spans="1:15" ht="199.5" customHeight="1" x14ac:dyDescent="0.25">
      <c r="A6" s="43">
        <f>+A5+1</f>
        <v>2</v>
      </c>
      <c r="B6" s="43" t="s">
        <v>1160</v>
      </c>
      <c r="C6" s="43" t="s">
        <v>1166</v>
      </c>
      <c r="D6" s="43" t="s">
        <v>1162</v>
      </c>
      <c r="E6" s="166" t="s">
        <v>1167</v>
      </c>
      <c r="F6" s="43" t="s">
        <v>1168</v>
      </c>
      <c r="G6" s="166" t="s">
        <v>1169</v>
      </c>
      <c r="H6" s="37">
        <v>4</v>
      </c>
      <c r="I6" s="167">
        <v>129080000</v>
      </c>
      <c r="J6" s="167">
        <v>129080000</v>
      </c>
      <c r="K6" s="37" t="s">
        <v>37</v>
      </c>
      <c r="L6" s="37" t="s">
        <v>252</v>
      </c>
      <c r="M6" s="37" t="s">
        <v>80</v>
      </c>
      <c r="N6" s="37" t="s">
        <v>1170</v>
      </c>
    </row>
    <row r="7" spans="1:15" ht="81.75" customHeight="1" x14ac:dyDescent="0.25">
      <c r="A7" s="43">
        <f t="shared" ref="A7:A63" si="0">+A6+1</f>
        <v>3</v>
      </c>
      <c r="B7" s="43" t="s">
        <v>1160</v>
      </c>
      <c r="C7" s="43" t="s">
        <v>1166</v>
      </c>
      <c r="D7" s="43" t="s">
        <v>1162</v>
      </c>
      <c r="E7" s="166" t="s">
        <v>1167</v>
      </c>
      <c r="F7" s="43" t="s">
        <v>1171</v>
      </c>
      <c r="G7" s="166" t="s">
        <v>1172</v>
      </c>
      <c r="H7" s="37">
        <v>2</v>
      </c>
      <c r="I7" s="167">
        <v>54245000</v>
      </c>
      <c r="J7" s="167">
        <v>54245000</v>
      </c>
      <c r="K7" s="37" t="s">
        <v>37</v>
      </c>
      <c r="L7" s="37" t="s">
        <v>252</v>
      </c>
      <c r="M7" s="37" t="s">
        <v>116</v>
      </c>
      <c r="N7" s="37" t="s">
        <v>1170</v>
      </c>
    </row>
    <row r="8" spans="1:15" ht="81.75" customHeight="1" x14ac:dyDescent="0.25">
      <c r="A8" s="43">
        <f t="shared" si="0"/>
        <v>4</v>
      </c>
      <c r="B8" s="43" t="s">
        <v>1160</v>
      </c>
      <c r="C8" s="43" t="s">
        <v>1166</v>
      </c>
      <c r="D8" s="43" t="s">
        <v>1162</v>
      </c>
      <c r="E8" s="166" t="s">
        <v>1167</v>
      </c>
      <c r="F8" s="43" t="s">
        <v>1173</v>
      </c>
      <c r="G8" s="166" t="s">
        <v>1174</v>
      </c>
      <c r="H8" s="37">
        <v>15</v>
      </c>
      <c r="I8" s="167">
        <v>120570000</v>
      </c>
      <c r="J8" s="167">
        <v>120570000</v>
      </c>
      <c r="K8" s="37" t="s">
        <v>37</v>
      </c>
      <c r="L8" s="37" t="s">
        <v>252</v>
      </c>
      <c r="M8" s="37" t="s">
        <v>116</v>
      </c>
      <c r="N8" s="37" t="s">
        <v>1170</v>
      </c>
    </row>
    <row r="9" spans="1:15" ht="81.75" customHeight="1" x14ac:dyDescent="0.25">
      <c r="A9" s="43">
        <f t="shared" si="0"/>
        <v>5</v>
      </c>
      <c r="B9" s="43" t="s">
        <v>1160</v>
      </c>
      <c r="C9" s="43" t="s">
        <v>1166</v>
      </c>
      <c r="D9" s="43" t="s">
        <v>1162</v>
      </c>
      <c r="E9" s="166" t="s">
        <v>1167</v>
      </c>
      <c r="F9" s="43" t="s">
        <v>1175</v>
      </c>
      <c r="G9" s="166" t="s">
        <v>1176</v>
      </c>
      <c r="H9" s="37">
        <v>1</v>
      </c>
      <c r="I9" s="167">
        <v>32055000</v>
      </c>
      <c r="J9" s="167">
        <v>8015000</v>
      </c>
      <c r="K9" s="37" t="s">
        <v>37</v>
      </c>
      <c r="L9" s="37" t="s">
        <v>35</v>
      </c>
      <c r="M9" s="37" t="s">
        <v>103</v>
      </c>
      <c r="N9" s="43" t="s">
        <v>1177</v>
      </c>
      <c r="O9" s="168"/>
    </row>
    <row r="10" spans="1:15" ht="168" customHeight="1" x14ac:dyDescent="0.25">
      <c r="A10" s="43">
        <f t="shared" si="0"/>
        <v>6</v>
      </c>
      <c r="B10" s="43" t="s">
        <v>1160</v>
      </c>
      <c r="C10" s="43" t="s">
        <v>1166</v>
      </c>
      <c r="D10" s="43" t="s">
        <v>1162</v>
      </c>
      <c r="E10" s="166" t="s">
        <v>1167</v>
      </c>
      <c r="F10" s="169" t="s">
        <v>1178</v>
      </c>
      <c r="G10" s="166" t="s">
        <v>1179</v>
      </c>
      <c r="H10" s="37">
        <v>44</v>
      </c>
      <c r="I10" s="167">
        <v>343830000</v>
      </c>
      <c r="J10" s="167">
        <v>28655000</v>
      </c>
      <c r="K10" s="37" t="s">
        <v>37</v>
      </c>
      <c r="L10" s="37" t="s">
        <v>35</v>
      </c>
      <c r="M10" s="37" t="s">
        <v>471</v>
      </c>
      <c r="N10" s="37" t="s">
        <v>1177</v>
      </c>
    </row>
    <row r="11" spans="1:15" ht="128.25" customHeight="1" x14ac:dyDescent="0.25">
      <c r="A11" s="43">
        <f t="shared" si="0"/>
        <v>7</v>
      </c>
      <c r="B11" s="43" t="s">
        <v>1160</v>
      </c>
      <c r="C11" s="43" t="s">
        <v>1166</v>
      </c>
      <c r="D11" s="43" t="s">
        <v>1162</v>
      </c>
      <c r="E11" s="166" t="s">
        <v>1167</v>
      </c>
      <c r="F11" s="43" t="s">
        <v>1180</v>
      </c>
      <c r="G11" s="166" t="s">
        <v>1181</v>
      </c>
      <c r="H11" s="37">
        <v>1000</v>
      </c>
      <c r="I11" s="167">
        <v>31625000</v>
      </c>
      <c r="J11" s="167">
        <v>31625000</v>
      </c>
      <c r="K11" s="37" t="s">
        <v>37</v>
      </c>
      <c r="L11" s="37" t="s">
        <v>252</v>
      </c>
      <c r="M11" s="37" t="s">
        <v>90</v>
      </c>
      <c r="N11" s="37" t="s">
        <v>1182</v>
      </c>
    </row>
    <row r="12" spans="1:15" ht="74.25" customHeight="1" x14ac:dyDescent="0.25">
      <c r="A12" s="43">
        <f t="shared" si="0"/>
        <v>8</v>
      </c>
      <c r="B12" s="43" t="s">
        <v>1160</v>
      </c>
      <c r="C12" s="43" t="s">
        <v>1166</v>
      </c>
      <c r="D12" s="43" t="s">
        <v>1162</v>
      </c>
      <c r="E12" s="166" t="s">
        <v>1167</v>
      </c>
      <c r="F12" s="43" t="s">
        <v>1183</v>
      </c>
      <c r="G12" s="166" t="s">
        <v>1184</v>
      </c>
      <c r="H12" s="37">
        <v>333</v>
      </c>
      <c r="I12" s="167">
        <v>78770000</v>
      </c>
      <c r="J12" s="167">
        <v>78770000</v>
      </c>
      <c r="K12" s="37" t="s">
        <v>37</v>
      </c>
      <c r="L12" s="37" t="s">
        <v>252</v>
      </c>
      <c r="M12" s="37" t="s">
        <v>86</v>
      </c>
      <c r="N12" s="37" t="s">
        <v>1182</v>
      </c>
    </row>
    <row r="13" spans="1:15" ht="95.25" customHeight="1" x14ac:dyDescent="0.25">
      <c r="A13" s="43">
        <f t="shared" si="0"/>
        <v>9</v>
      </c>
      <c r="B13" s="43" t="s">
        <v>1160</v>
      </c>
      <c r="C13" s="43" t="s">
        <v>1166</v>
      </c>
      <c r="D13" s="43" t="s">
        <v>1162</v>
      </c>
      <c r="E13" s="166" t="s">
        <v>1167</v>
      </c>
      <c r="F13" s="43" t="s">
        <v>1185</v>
      </c>
      <c r="G13" s="166" t="s">
        <v>1186</v>
      </c>
      <c r="H13" s="37">
        <v>12</v>
      </c>
      <c r="I13" s="167">
        <v>7550000</v>
      </c>
      <c r="J13" s="167">
        <v>7550000</v>
      </c>
      <c r="K13" s="37" t="s">
        <v>37</v>
      </c>
      <c r="L13" s="37" t="s">
        <v>252</v>
      </c>
      <c r="M13" s="37" t="s">
        <v>86</v>
      </c>
      <c r="N13" s="37" t="s">
        <v>1182</v>
      </c>
    </row>
    <row r="14" spans="1:15" ht="74.25" customHeight="1" x14ac:dyDescent="0.25">
      <c r="A14" s="43">
        <f t="shared" si="0"/>
        <v>10</v>
      </c>
      <c r="B14" s="43" t="s">
        <v>1160</v>
      </c>
      <c r="C14" s="43" t="s">
        <v>1166</v>
      </c>
      <c r="D14" s="43" t="s">
        <v>1162</v>
      </c>
      <c r="E14" s="166" t="s">
        <v>1167</v>
      </c>
      <c r="F14" s="43" t="s">
        <v>1187</v>
      </c>
      <c r="G14" s="166" t="s">
        <v>1188</v>
      </c>
      <c r="H14" s="37">
        <v>7</v>
      </c>
      <c r="I14" s="167">
        <v>19130000</v>
      </c>
      <c r="J14" s="167">
        <v>19130000</v>
      </c>
      <c r="K14" s="37" t="s">
        <v>37</v>
      </c>
      <c r="L14" s="37" t="s">
        <v>252</v>
      </c>
      <c r="M14" s="37" t="s">
        <v>86</v>
      </c>
      <c r="N14" s="37" t="s">
        <v>1182</v>
      </c>
    </row>
    <row r="15" spans="1:15" ht="74.25" customHeight="1" x14ac:dyDescent="0.25">
      <c r="A15" s="43">
        <f t="shared" si="0"/>
        <v>11</v>
      </c>
      <c r="B15" s="43" t="s">
        <v>1160</v>
      </c>
      <c r="C15" s="43" t="s">
        <v>1166</v>
      </c>
      <c r="D15" s="43" t="s">
        <v>1162</v>
      </c>
      <c r="E15" s="166" t="s">
        <v>1167</v>
      </c>
      <c r="F15" s="43" t="s">
        <v>1189</v>
      </c>
      <c r="G15" s="166" t="s">
        <v>1190</v>
      </c>
      <c r="H15" s="37">
        <v>2</v>
      </c>
      <c r="I15" s="167">
        <v>8180000</v>
      </c>
      <c r="J15" s="167">
        <v>8180000</v>
      </c>
      <c r="K15" s="37" t="s">
        <v>37</v>
      </c>
      <c r="L15" s="37" t="s">
        <v>252</v>
      </c>
      <c r="M15" s="37" t="s">
        <v>86</v>
      </c>
      <c r="N15" s="37" t="s">
        <v>1182</v>
      </c>
    </row>
    <row r="16" spans="1:15" ht="74.25" customHeight="1" x14ac:dyDescent="0.25">
      <c r="A16" s="43">
        <f t="shared" si="0"/>
        <v>12</v>
      </c>
      <c r="B16" s="43" t="s">
        <v>1160</v>
      </c>
      <c r="C16" s="43" t="s">
        <v>1166</v>
      </c>
      <c r="D16" s="43" t="s">
        <v>1162</v>
      </c>
      <c r="E16" s="166" t="s">
        <v>1167</v>
      </c>
      <c r="F16" s="43" t="s">
        <v>1191</v>
      </c>
      <c r="G16" s="166" t="s">
        <v>1190</v>
      </c>
      <c r="H16" s="37">
        <v>3</v>
      </c>
      <c r="I16" s="167">
        <v>3840000</v>
      </c>
      <c r="J16" s="167">
        <v>3840000</v>
      </c>
      <c r="K16" s="37" t="s">
        <v>37</v>
      </c>
      <c r="L16" s="37" t="s">
        <v>252</v>
      </c>
      <c r="M16" s="37" t="s">
        <v>86</v>
      </c>
      <c r="N16" s="37" t="s">
        <v>1182</v>
      </c>
    </row>
    <row r="17" spans="1:18" ht="74.25" customHeight="1" x14ac:dyDescent="0.25">
      <c r="A17" s="43">
        <f t="shared" si="0"/>
        <v>13</v>
      </c>
      <c r="B17" s="43" t="s">
        <v>1160</v>
      </c>
      <c r="C17" s="43" t="s">
        <v>1166</v>
      </c>
      <c r="D17" s="43" t="s">
        <v>1162</v>
      </c>
      <c r="E17" s="166" t="s">
        <v>1167</v>
      </c>
      <c r="F17" s="43" t="s">
        <v>1192</v>
      </c>
      <c r="G17" s="166" t="s">
        <v>1193</v>
      </c>
      <c r="H17" s="37">
        <v>39</v>
      </c>
      <c r="I17" s="167">
        <v>12615000</v>
      </c>
      <c r="J17" s="167">
        <v>12615000</v>
      </c>
      <c r="K17" s="37" t="s">
        <v>37</v>
      </c>
      <c r="L17" s="37" t="s">
        <v>252</v>
      </c>
      <c r="M17" s="37" t="s">
        <v>86</v>
      </c>
      <c r="N17" s="37" t="s">
        <v>1182</v>
      </c>
    </row>
    <row r="18" spans="1:18" ht="74.25" customHeight="1" x14ac:dyDescent="0.25">
      <c r="A18" s="43">
        <f t="shared" si="0"/>
        <v>14</v>
      </c>
      <c r="B18" s="43" t="s">
        <v>1160</v>
      </c>
      <c r="C18" s="43" t="s">
        <v>1166</v>
      </c>
      <c r="D18" s="43" t="s">
        <v>1162</v>
      </c>
      <c r="E18" s="166" t="s">
        <v>1167</v>
      </c>
      <c r="F18" s="43" t="s">
        <v>1194</v>
      </c>
      <c r="G18" s="170" t="s">
        <v>1195</v>
      </c>
      <c r="H18" s="37">
        <v>56</v>
      </c>
      <c r="I18" s="167">
        <v>12075000</v>
      </c>
      <c r="J18" s="167">
        <v>12075000</v>
      </c>
      <c r="K18" s="37" t="s">
        <v>37</v>
      </c>
      <c r="L18" s="37" t="s">
        <v>252</v>
      </c>
      <c r="M18" s="37" t="s">
        <v>86</v>
      </c>
      <c r="N18" s="37" t="s">
        <v>1182</v>
      </c>
    </row>
    <row r="19" spans="1:18" ht="82.5" customHeight="1" x14ac:dyDescent="0.25">
      <c r="A19" s="43">
        <f t="shared" si="0"/>
        <v>15</v>
      </c>
      <c r="B19" s="43" t="s">
        <v>1160</v>
      </c>
      <c r="C19" s="43" t="s">
        <v>1196</v>
      </c>
      <c r="D19" s="43" t="s">
        <v>1162</v>
      </c>
      <c r="E19" s="166" t="s">
        <v>1167</v>
      </c>
      <c r="F19" s="43" t="s">
        <v>1197</v>
      </c>
      <c r="G19" s="166" t="s">
        <v>1198</v>
      </c>
      <c r="H19" s="37">
        <v>21</v>
      </c>
      <c r="I19" s="167">
        <v>70255000</v>
      </c>
      <c r="J19" s="167">
        <v>70255000</v>
      </c>
      <c r="K19" s="37" t="s">
        <v>37</v>
      </c>
      <c r="L19" s="37" t="s">
        <v>35</v>
      </c>
      <c r="M19" s="37" t="s">
        <v>112</v>
      </c>
      <c r="N19" s="37"/>
    </row>
    <row r="20" spans="1:18" ht="144.75" customHeight="1" x14ac:dyDescent="0.25">
      <c r="A20" s="43">
        <f t="shared" si="0"/>
        <v>16</v>
      </c>
      <c r="B20" s="43" t="s">
        <v>1160</v>
      </c>
      <c r="C20" s="43" t="s">
        <v>1196</v>
      </c>
      <c r="D20" s="43" t="s">
        <v>1162</v>
      </c>
      <c r="E20" s="166" t="s">
        <v>1167</v>
      </c>
      <c r="F20" s="43" t="s">
        <v>1199</v>
      </c>
      <c r="G20" s="166" t="s">
        <v>1200</v>
      </c>
      <c r="H20" s="37">
        <v>2</v>
      </c>
      <c r="I20" s="167">
        <v>27165000</v>
      </c>
      <c r="J20" s="167">
        <v>27165000</v>
      </c>
      <c r="K20" s="37" t="s">
        <v>37</v>
      </c>
      <c r="L20" s="37" t="s">
        <v>35</v>
      </c>
      <c r="M20" s="37" t="s">
        <v>99</v>
      </c>
      <c r="N20" s="37"/>
    </row>
    <row r="21" spans="1:18" ht="92.25" customHeight="1" x14ac:dyDescent="0.25">
      <c r="A21" s="43">
        <f t="shared" si="0"/>
        <v>17</v>
      </c>
      <c r="B21" s="43" t="s">
        <v>1160</v>
      </c>
      <c r="C21" s="43" t="s">
        <v>1196</v>
      </c>
      <c r="D21" s="43" t="s">
        <v>1162</v>
      </c>
      <c r="E21" s="166" t="s">
        <v>1167</v>
      </c>
      <c r="F21" s="169" t="s">
        <v>1201</v>
      </c>
      <c r="G21" s="166" t="s">
        <v>1202</v>
      </c>
      <c r="H21" s="37">
        <v>6</v>
      </c>
      <c r="I21" s="167">
        <v>326200000</v>
      </c>
      <c r="J21" s="167">
        <v>326200000</v>
      </c>
      <c r="K21" s="37" t="s">
        <v>37</v>
      </c>
      <c r="L21" s="37" t="s">
        <v>35</v>
      </c>
      <c r="M21" s="171"/>
      <c r="N21" s="37"/>
    </row>
    <row r="22" spans="1:18" ht="78.75" customHeight="1" x14ac:dyDescent="0.25">
      <c r="A22" s="43">
        <f t="shared" si="0"/>
        <v>18</v>
      </c>
      <c r="B22" s="43" t="s">
        <v>1160</v>
      </c>
      <c r="C22" s="43" t="s">
        <v>1196</v>
      </c>
      <c r="D22" s="43" t="s">
        <v>1162</v>
      </c>
      <c r="E22" s="166" t="s">
        <v>1167</v>
      </c>
      <c r="F22" s="43" t="s">
        <v>1203</v>
      </c>
      <c r="G22" s="166" t="s">
        <v>1204</v>
      </c>
      <c r="H22" s="37">
        <v>4</v>
      </c>
      <c r="I22" s="167">
        <v>570015000</v>
      </c>
      <c r="J22" s="167">
        <v>570015000</v>
      </c>
      <c r="K22" s="37" t="s">
        <v>37</v>
      </c>
      <c r="L22" s="37" t="s">
        <v>35</v>
      </c>
      <c r="M22" s="37" t="s">
        <v>90</v>
      </c>
      <c r="N22" s="37"/>
    </row>
    <row r="23" spans="1:18" ht="78.75" customHeight="1" x14ac:dyDescent="0.25">
      <c r="A23" s="43">
        <f t="shared" si="0"/>
        <v>19</v>
      </c>
      <c r="B23" s="43" t="s">
        <v>1160</v>
      </c>
      <c r="C23" s="43" t="s">
        <v>1196</v>
      </c>
      <c r="D23" s="43" t="s">
        <v>1162</v>
      </c>
      <c r="E23" s="166" t="s">
        <v>1167</v>
      </c>
      <c r="F23" s="43" t="s">
        <v>1205</v>
      </c>
      <c r="G23" s="166" t="s">
        <v>1206</v>
      </c>
      <c r="H23" s="37">
        <v>4</v>
      </c>
      <c r="I23" s="167">
        <v>8790000</v>
      </c>
      <c r="J23" s="167">
        <v>8790000</v>
      </c>
      <c r="K23" s="37" t="s">
        <v>37</v>
      </c>
      <c r="L23" s="37" t="s">
        <v>35</v>
      </c>
      <c r="M23" s="37" t="s">
        <v>90</v>
      </c>
      <c r="N23" s="37"/>
    </row>
    <row r="24" spans="1:18" ht="100.5" customHeight="1" x14ac:dyDescent="0.25">
      <c r="A24" s="43">
        <f t="shared" si="0"/>
        <v>20</v>
      </c>
      <c r="B24" s="43" t="s">
        <v>1160</v>
      </c>
      <c r="C24" s="43" t="s">
        <v>1196</v>
      </c>
      <c r="D24" s="43" t="s">
        <v>1162</v>
      </c>
      <c r="E24" s="166" t="s">
        <v>1167</v>
      </c>
      <c r="F24" s="172" t="s">
        <v>1207</v>
      </c>
      <c r="G24" s="166" t="s">
        <v>1208</v>
      </c>
      <c r="H24" s="37">
        <v>3088</v>
      </c>
      <c r="I24" s="167">
        <v>233025000</v>
      </c>
      <c r="J24" s="167">
        <v>233025000</v>
      </c>
      <c r="K24" s="37" t="s">
        <v>37</v>
      </c>
      <c r="L24" s="37" t="s">
        <v>32</v>
      </c>
      <c r="M24" s="37" t="s">
        <v>116</v>
      </c>
      <c r="N24" s="37"/>
    </row>
    <row r="25" spans="1:18" s="176" customFormat="1" ht="157.5" customHeight="1" x14ac:dyDescent="0.25">
      <c r="A25" s="43">
        <f t="shared" si="0"/>
        <v>21</v>
      </c>
      <c r="B25" s="169" t="s">
        <v>1160</v>
      </c>
      <c r="C25" s="169" t="s">
        <v>1196</v>
      </c>
      <c r="D25" s="169" t="s">
        <v>1162</v>
      </c>
      <c r="E25" s="173" t="s">
        <v>1167</v>
      </c>
      <c r="F25" s="174" t="s">
        <v>1209</v>
      </c>
      <c r="G25" s="173" t="s">
        <v>1210</v>
      </c>
      <c r="H25" s="175">
        <v>1</v>
      </c>
      <c r="I25" s="167">
        <v>715340000</v>
      </c>
      <c r="J25" s="167">
        <v>235905000</v>
      </c>
      <c r="K25" s="175" t="s">
        <v>37</v>
      </c>
      <c r="L25" s="175" t="s">
        <v>35</v>
      </c>
      <c r="M25" s="175" t="s">
        <v>133</v>
      </c>
      <c r="N25" s="175"/>
    </row>
    <row r="26" spans="1:18" ht="108" customHeight="1" x14ac:dyDescent="0.25">
      <c r="A26" s="43">
        <f t="shared" si="0"/>
        <v>22</v>
      </c>
      <c r="B26" s="43" t="s">
        <v>1160</v>
      </c>
      <c r="C26" s="43" t="s">
        <v>1211</v>
      </c>
      <c r="D26" s="43" t="s">
        <v>1162</v>
      </c>
      <c r="E26" s="166" t="s">
        <v>1212</v>
      </c>
      <c r="F26" s="172" t="s">
        <v>1213</v>
      </c>
      <c r="G26" s="177" t="s">
        <v>1214</v>
      </c>
      <c r="H26" s="37">
        <v>1</v>
      </c>
      <c r="I26" s="167">
        <v>97465000</v>
      </c>
      <c r="J26" s="167">
        <v>97465000</v>
      </c>
      <c r="K26" s="37" t="s">
        <v>37</v>
      </c>
      <c r="L26" s="37" t="s">
        <v>35</v>
      </c>
      <c r="M26" s="37" t="s">
        <v>86</v>
      </c>
      <c r="N26" s="37"/>
    </row>
    <row r="27" spans="1:18" ht="97.5" customHeight="1" x14ac:dyDescent="0.25">
      <c r="A27" s="43">
        <f t="shared" si="0"/>
        <v>23</v>
      </c>
      <c r="B27" s="43" t="s">
        <v>1160</v>
      </c>
      <c r="C27" s="43" t="s">
        <v>1215</v>
      </c>
      <c r="D27" s="43" t="s">
        <v>1162</v>
      </c>
      <c r="E27" s="166" t="s">
        <v>1216</v>
      </c>
      <c r="F27" s="157" t="s">
        <v>1217</v>
      </c>
      <c r="G27" s="166" t="s">
        <v>1218</v>
      </c>
      <c r="H27" s="37">
        <v>1</v>
      </c>
      <c r="I27" s="167">
        <v>127210000</v>
      </c>
      <c r="J27" s="167">
        <v>127210000</v>
      </c>
      <c r="K27" s="37" t="s">
        <v>37</v>
      </c>
      <c r="L27" s="37" t="s">
        <v>252</v>
      </c>
      <c r="M27" s="37" t="s">
        <v>86</v>
      </c>
      <c r="N27" s="37" t="s">
        <v>1182</v>
      </c>
      <c r="O27" s="178"/>
      <c r="P27" s="178"/>
      <c r="Q27" s="178"/>
      <c r="R27" s="178"/>
    </row>
    <row r="28" spans="1:18" ht="160.5" customHeight="1" x14ac:dyDescent="0.25">
      <c r="A28" s="43">
        <f t="shared" si="0"/>
        <v>24</v>
      </c>
      <c r="B28" s="43" t="s">
        <v>1160</v>
      </c>
      <c r="C28" s="43" t="s">
        <v>1219</v>
      </c>
      <c r="D28" s="43" t="s">
        <v>1162</v>
      </c>
      <c r="E28" s="166" t="s">
        <v>1220</v>
      </c>
      <c r="F28" s="43" t="s">
        <v>1221</v>
      </c>
      <c r="G28" s="14" t="s">
        <v>1222</v>
      </c>
      <c r="H28" s="37">
        <v>5</v>
      </c>
      <c r="I28" s="167">
        <v>10600000</v>
      </c>
      <c r="J28" s="167">
        <v>10600000</v>
      </c>
      <c r="K28" s="37" t="s">
        <v>37</v>
      </c>
      <c r="L28" s="37" t="s">
        <v>252</v>
      </c>
      <c r="M28" s="37" t="s">
        <v>99</v>
      </c>
      <c r="N28" s="37" t="s">
        <v>1182</v>
      </c>
    </row>
    <row r="29" spans="1:18" ht="100.5" customHeight="1" x14ac:dyDescent="0.25">
      <c r="A29" s="43">
        <f t="shared" si="0"/>
        <v>25</v>
      </c>
      <c r="B29" s="43" t="s">
        <v>1160</v>
      </c>
      <c r="C29" s="43" t="s">
        <v>1223</v>
      </c>
      <c r="D29" s="43" t="s">
        <v>1162</v>
      </c>
      <c r="E29" s="166" t="s">
        <v>1220</v>
      </c>
      <c r="F29" s="43" t="s">
        <v>1224</v>
      </c>
      <c r="G29" s="14" t="s">
        <v>1225</v>
      </c>
      <c r="H29" s="37">
        <v>59</v>
      </c>
      <c r="I29" s="167">
        <v>12935000</v>
      </c>
      <c r="J29" s="167">
        <v>12935000</v>
      </c>
      <c r="K29" s="37" t="s">
        <v>37</v>
      </c>
      <c r="L29" s="37" t="s">
        <v>252</v>
      </c>
      <c r="M29" s="37" t="s">
        <v>99</v>
      </c>
      <c r="N29" s="37"/>
    </row>
    <row r="30" spans="1:18" ht="100.5" customHeight="1" x14ac:dyDescent="0.25">
      <c r="A30" s="43">
        <f t="shared" si="0"/>
        <v>26</v>
      </c>
      <c r="B30" s="43" t="s">
        <v>1160</v>
      </c>
      <c r="C30" s="43" t="s">
        <v>1226</v>
      </c>
      <c r="D30" s="43" t="s">
        <v>1162</v>
      </c>
      <c r="E30" s="166" t="s">
        <v>1220</v>
      </c>
      <c r="F30" s="43" t="s">
        <v>1227</v>
      </c>
      <c r="G30" s="14" t="s">
        <v>1222</v>
      </c>
      <c r="H30" s="37">
        <v>4</v>
      </c>
      <c r="I30" s="167">
        <v>2235000</v>
      </c>
      <c r="J30" s="167">
        <v>2235000</v>
      </c>
      <c r="K30" s="37" t="s">
        <v>37</v>
      </c>
      <c r="L30" s="37" t="s">
        <v>252</v>
      </c>
      <c r="M30" s="175" t="s">
        <v>86</v>
      </c>
      <c r="N30" s="37"/>
    </row>
    <row r="31" spans="1:18" ht="100.5" customHeight="1" x14ac:dyDescent="0.25">
      <c r="A31" s="43">
        <f t="shared" si="0"/>
        <v>27</v>
      </c>
      <c r="B31" s="43" t="s">
        <v>1160</v>
      </c>
      <c r="C31" s="43" t="s">
        <v>777</v>
      </c>
      <c r="D31" s="43" t="s">
        <v>1162</v>
      </c>
      <c r="E31" s="166" t="s">
        <v>1220</v>
      </c>
      <c r="F31" s="43" t="s">
        <v>1228</v>
      </c>
      <c r="G31" s="166" t="s">
        <v>1229</v>
      </c>
      <c r="H31" s="37">
        <v>2</v>
      </c>
      <c r="I31" s="167">
        <v>3450000</v>
      </c>
      <c r="J31" s="167">
        <v>3450000</v>
      </c>
      <c r="K31" s="37" t="s">
        <v>37</v>
      </c>
      <c r="L31" s="37" t="s">
        <v>252</v>
      </c>
      <c r="M31" s="175" t="s">
        <v>90</v>
      </c>
      <c r="N31" s="37"/>
    </row>
    <row r="32" spans="1:18" ht="100.5" customHeight="1" x14ac:dyDescent="0.25">
      <c r="A32" s="43">
        <f t="shared" si="0"/>
        <v>28</v>
      </c>
      <c r="B32" s="43" t="s">
        <v>1160</v>
      </c>
      <c r="C32" s="43" t="s">
        <v>1230</v>
      </c>
      <c r="D32" s="43" t="s">
        <v>1162</v>
      </c>
      <c r="E32" s="166" t="s">
        <v>1220</v>
      </c>
      <c r="F32" s="43" t="s">
        <v>1231</v>
      </c>
      <c r="G32" s="166" t="s">
        <v>1232</v>
      </c>
      <c r="H32" s="37">
        <v>2</v>
      </c>
      <c r="I32" s="167">
        <v>1240000</v>
      </c>
      <c r="J32" s="167">
        <v>1240000</v>
      </c>
      <c r="K32" s="37" t="s">
        <v>37</v>
      </c>
      <c r="L32" s="37" t="s">
        <v>252</v>
      </c>
      <c r="M32" s="37" t="s">
        <v>86</v>
      </c>
      <c r="N32" s="37"/>
    </row>
    <row r="33" spans="1:14" ht="100.5" customHeight="1" x14ac:dyDescent="0.25">
      <c r="A33" s="43">
        <f t="shared" si="0"/>
        <v>29</v>
      </c>
      <c r="B33" s="43" t="s">
        <v>1160</v>
      </c>
      <c r="C33" s="43" t="s">
        <v>1223</v>
      </c>
      <c r="D33" s="43" t="s">
        <v>1162</v>
      </c>
      <c r="E33" s="166" t="s">
        <v>1220</v>
      </c>
      <c r="F33" s="43" t="s">
        <v>1233</v>
      </c>
      <c r="G33" s="166" t="s">
        <v>1234</v>
      </c>
      <c r="H33" s="37">
        <v>10</v>
      </c>
      <c r="I33" s="167">
        <v>2870000</v>
      </c>
      <c r="J33" s="167">
        <v>2870000</v>
      </c>
      <c r="K33" s="37" t="s">
        <v>37</v>
      </c>
      <c r="L33" s="37" t="s">
        <v>252</v>
      </c>
      <c r="M33" s="37" t="s">
        <v>86</v>
      </c>
      <c r="N33" s="37"/>
    </row>
    <row r="34" spans="1:14" ht="83.25" customHeight="1" x14ac:dyDescent="0.25">
      <c r="A34" s="43">
        <f t="shared" si="0"/>
        <v>30</v>
      </c>
      <c r="B34" s="43" t="s">
        <v>1160</v>
      </c>
      <c r="C34" s="43" t="s">
        <v>1223</v>
      </c>
      <c r="D34" s="43" t="s">
        <v>1162</v>
      </c>
      <c r="E34" s="166" t="s">
        <v>1220</v>
      </c>
      <c r="F34" s="43" t="s">
        <v>1235</v>
      </c>
      <c r="G34" s="166" t="s">
        <v>1236</v>
      </c>
      <c r="H34" s="37">
        <v>1662</v>
      </c>
      <c r="I34" s="167">
        <v>28175000</v>
      </c>
      <c r="J34" s="167">
        <v>28175000</v>
      </c>
      <c r="K34" s="37" t="s">
        <v>37</v>
      </c>
      <c r="L34" s="37" t="s">
        <v>252</v>
      </c>
      <c r="M34" s="37" t="s">
        <v>90</v>
      </c>
      <c r="N34" s="37"/>
    </row>
    <row r="35" spans="1:14" ht="83.25" customHeight="1" x14ac:dyDescent="0.25">
      <c r="A35" s="43">
        <f t="shared" si="0"/>
        <v>31</v>
      </c>
      <c r="B35" s="43" t="s">
        <v>1160</v>
      </c>
      <c r="C35" s="43" t="s">
        <v>1223</v>
      </c>
      <c r="D35" s="43" t="s">
        <v>1162</v>
      </c>
      <c r="E35" s="166" t="s">
        <v>1220</v>
      </c>
      <c r="F35" s="43" t="s">
        <v>1237</v>
      </c>
      <c r="G35" s="166" t="s">
        <v>1238</v>
      </c>
      <c r="H35" s="37">
        <v>2</v>
      </c>
      <c r="I35" s="167">
        <v>25000</v>
      </c>
      <c r="J35" s="167">
        <v>25000</v>
      </c>
      <c r="K35" s="37" t="s">
        <v>37</v>
      </c>
      <c r="L35" s="37" t="s">
        <v>252</v>
      </c>
      <c r="M35" s="37" t="s">
        <v>90</v>
      </c>
      <c r="N35" s="37"/>
    </row>
    <row r="36" spans="1:14" ht="83.25" customHeight="1" x14ac:dyDescent="0.25">
      <c r="A36" s="43">
        <f t="shared" si="0"/>
        <v>32</v>
      </c>
      <c r="B36" s="43" t="s">
        <v>1160</v>
      </c>
      <c r="C36" s="43" t="s">
        <v>1223</v>
      </c>
      <c r="D36" s="43" t="s">
        <v>1162</v>
      </c>
      <c r="E36" s="166" t="s">
        <v>1220</v>
      </c>
      <c r="F36" s="43" t="s">
        <v>1239</v>
      </c>
      <c r="G36" s="166" t="s">
        <v>1240</v>
      </c>
      <c r="H36" s="37">
        <v>7</v>
      </c>
      <c r="I36" s="167">
        <v>60000</v>
      </c>
      <c r="J36" s="167">
        <v>60000</v>
      </c>
      <c r="K36" s="37" t="s">
        <v>37</v>
      </c>
      <c r="L36" s="37" t="s">
        <v>252</v>
      </c>
      <c r="M36" s="37" t="s">
        <v>90</v>
      </c>
      <c r="N36" s="37"/>
    </row>
    <row r="37" spans="1:14" ht="83.25" customHeight="1" x14ac:dyDescent="0.25">
      <c r="A37" s="43">
        <f t="shared" si="0"/>
        <v>33</v>
      </c>
      <c r="B37" s="43" t="s">
        <v>1160</v>
      </c>
      <c r="C37" s="43" t="s">
        <v>1223</v>
      </c>
      <c r="D37" s="43" t="s">
        <v>1162</v>
      </c>
      <c r="E37" s="166" t="s">
        <v>1220</v>
      </c>
      <c r="F37" s="43" t="s">
        <v>1241</v>
      </c>
      <c r="G37" s="166" t="s">
        <v>1242</v>
      </c>
      <c r="H37" s="37">
        <v>7</v>
      </c>
      <c r="I37" s="167">
        <v>170000</v>
      </c>
      <c r="J37" s="167">
        <v>170000</v>
      </c>
      <c r="K37" s="37" t="s">
        <v>37</v>
      </c>
      <c r="L37" s="37" t="s">
        <v>252</v>
      </c>
      <c r="M37" s="37" t="s">
        <v>90</v>
      </c>
      <c r="N37" s="37"/>
    </row>
    <row r="38" spans="1:14" ht="95.25" customHeight="1" x14ac:dyDescent="0.25">
      <c r="A38" s="43">
        <f t="shared" si="0"/>
        <v>34</v>
      </c>
      <c r="B38" s="43" t="s">
        <v>1160</v>
      </c>
      <c r="C38" s="43" t="s">
        <v>1223</v>
      </c>
      <c r="D38" s="43" t="s">
        <v>1162</v>
      </c>
      <c r="E38" s="166" t="s">
        <v>1220</v>
      </c>
      <c r="F38" s="43" t="s">
        <v>1243</v>
      </c>
      <c r="G38" s="166" t="s">
        <v>1244</v>
      </c>
      <c r="H38" s="37">
        <v>6</v>
      </c>
      <c r="I38" s="167">
        <v>640000</v>
      </c>
      <c r="J38" s="167">
        <v>640000</v>
      </c>
      <c r="K38" s="37" t="s">
        <v>37</v>
      </c>
      <c r="L38" s="37" t="s">
        <v>252</v>
      </c>
      <c r="M38" s="37" t="s">
        <v>90</v>
      </c>
      <c r="N38" s="37"/>
    </row>
    <row r="39" spans="1:14" ht="95.25" customHeight="1" x14ac:dyDescent="0.25">
      <c r="A39" s="43">
        <f t="shared" si="0"/>
        <v>35</v>
      </c>
      <c r="B39" s="43" t="s">
        <v>1160</v>
      </c>
      <c r="C39" s="43" t="s">
        <v>1223</v>
      </c>
      <c r="D39" s="43" t="s">
        <v>1162</v>
      </c>
      <c r="E39" s="166" t="s">
        <v>1220</v>
      </c>
      <c r="F39" s="43" t="s">
        <v>1245</v>
      </c>
      <c r="G39" s="166" t="s">
        <v>1246</v>
      </c>
      <c r="H39" s="37">
        <v>30</v>
      </c>
      <c r="I39" s="167">
        <v>480000</v>
      </c>
      <c r="J39" s="167">
        <v>480000</v>
      </c>
      <c r="K39" s="37" t="s">
        <v>37</v>
      </c>
      <c r="L39" s="37" t="s">
        <v>252</v>
      </c>
      <c r="M39" s="37" t="s">
        <v>90</v>
      </c>
      <c r="N39" s="37"/>
    </row>
    <row r="40" spans="1:14" ht="95.25" customHeight="1" x14ac:dyDescent="0.25">
      <c r="A40" s="43">
        <f t="shared" si="0"/>
        <v>36</v>
      </c>
      <c r="B40" s="43" t="s">
        <v>1160</v>
      </c>
      <c r="C40" s="43" t="s">
        <v>1223</v>
      </c>
      <c r="D40" s="43" t="s">
        <v>1162</v>
      </c>
      <c r="E40" s="166" t="s">
        <v>1220</v>
      </c>
      <c r="F40" s="43" t="s">
        <v>1247</v>
      </c>
      <c r="G40" s="166" t="s">
        <v>1248</v>
      </c>
      <c r="H40" s="37">
        <v>15</v>
      </c>
      <c r="I40" s="167">
        <v>140000</v>
      </c>
      <c r="J40" s="167">
        <v>140000</v>
      </c>
      <c r="K40" s="37" t="s">
        <v>37</v>
      </c>
      <c r="L40" s="37" t="s">
        <v>252</v>
      </c>
      <c r="M40" s="37" t="s">
        <v>90</v>
      </c>
      <c r="N40" s="37"/>
    </row>
    <row r="41" spans="1:14" ht="90.75" customHeight="1" x14ac:dyDescent="0.25">
      <c r="A41" s="43">
        <f t="shared" si="0"/>
        <v>37</v>
      </c>
      <c r="B41" s="43" t="s">
        <v>1160</v>
      </c>
      <c r="C41" s="43" t="s">
        <v>1223</v>
      </c>
      <c r="D41" s="43" t="s">
        <v>1162</v>
      </c>
      <c r="E41" s="166" t="s">
        <v>1220</v>
      </c>
      <c r="F41" s="43" t="s">
        <v>1249</v>
      </c>
      <c r="G41" s="166" t="s">
        <v>1250</v>
      </c>
      <c r="H41" s="43">
        <v>15</v>
      </c>
      <c r="I41" s="167">
        <v>130000</v>
      </c>
      <c r="J41" s="167">
        <v>130000</v>
      </c>
      <c r="K41" s="37" t="s">
        <v>37</v>
      </c>
      <c r="L41" s="37" t="s">
        <v>252</v>
      </c>
      <c r="M41" s="37" t="s">
        <v>90</v>
      </c>
      <c r="N41" s="37"/>
    </row>
    <row r="42" spans="1:14" ht="90.75" customHeight="1" x14ac:dyDescent="0.25">
      <c r="A42" s="43">
        <f t="shared" si="0"/>
        <v>38</v>
      </c>
      <c r="B42" s="43" t="s">
        <v>1160</v>
      </c>
      <c r="C42" s="43" t="s">
        <v>1223</v>
      </c>
      <c r="D42" s="43" t="s">
        <v>1162</v>
      </c>
      <c r="E42" s="166" t="s">
        <v>1220</v>
      </c>
      <c r="F42" s="43" t="s">
        <v>1251</v>
      </c>
      <c r="G42" s="166" t="s">
        <v>1252</v>
      </c>
      <c r="H42" s="43">
        <v>5</v>
      </c>
      <c r="I42" s="167">
        <v>290000</v>
      </c>
      <c r="J42" s="167">
        <v>290000</v>
      </c>
      <c r="K42" s="37" t="s">
        <v>37</v>
      </c>
      <c r="L42" s="37" t="s">
        <v>252</v>
      </c>
      <c r="M42" s="37" t="s">
        <v>90</v>
      </c>
      <c r="N42" s="37"/>
    </row>
    <row r="43" spans="1:14" ht="90.75" customHeight="1" x14ac:dyDescent="0.25">
      <c r="A43" s="43">
        <f t="shared" si="0"/>
        <v>39</v>
      </c>
      <c r="B43" s="43" t="s">
        <v>1160</v>
      </c>
      <c r="C43" s="43" t="s">
        <v>1223</v>
      </c>
      <c r="D43" s="43" t="s">
        <v>1162</v>
      </c>
      <c r="E43" s="166" t="s">
        <v>1220</v>
      </c>
      <c r="F43" s="43" t="s">
        <v>1253</v>
      </c>
      <c r="G43" s="166" t="s">
        <v>1254</v>
      </c>
      <c r="H43" s="43">
        <v>20</v>
      </c>
      <c r="I43" s="167">
        <v>950000</v>
      </c>
      <c r="J43" s="167">
        <v>950000</v>
      </c>
      <c r="K43" s="37" t="s">
        <v>37</v>
      </c>
      <c r="L43" s="37" t="s">
        <v>252</v>
      </c>
      <c r="M43" s="37" t="s">
        <v>90</v>
      </c>
      <c r="N43" s="37"/>
    </row>
    <row r="44" spans="1:14" ht="90.75" customHeight="1" x14ac:dyDescent="0.25">
      <c r="A44" s="43">
        <f t="shared" si="0"/>
        <v>40</v>
      </c>
      <c r="B44" s="43" t="s">
        <v>1160</v>
      </c>
      <c r="C44" s="43" t="s">
        <v>1223</v>
      </c>
      <c r="D44" s="43" t="s">
        <v>1162</v>
      </c>
      <c r="E44" s="166" t="s">
        <v>1220</v>
      </c>
      <c r="F44" s="43" t="s">
        <v>1255</v>
      </c>
      <c r="G44" s="166" t="s">
        <v>1256</v>
      </c>
      <c r="H44" s="43">
        <v>42</v>
      </c>
      <c r="I44" s="167">
        <v>535000</v>
      </c>
      <c r="J44" s="167">
        <v>535000</v>
      </c>
      <c r="K44" s="37" t="s">
        <v>37</v>
      </c>
      <c r="L44" s="37" t="s">
        <v>252</v>
      </c>
      <c r="M44" s="37" t="s">
        <v>90</v>
      </c>
      <c r="N44" s="37"/>
    </row>
    <row r="45" spans="1:14" ht="90.75" customHeight="1" x14ac:dyDescent="0.25">
      <c r="A45" s="43">
        <f t="shared" si="0"/>
        <v>41</v>
      </c>
      <c r="B45" s="43" t="s">
        <v>1160</v>
      </c>
      <c r="C45" s="43" t="s">
        <v>1223</v>
      </c>
      <c r="D45" s="43" t="s">
        <v>1162</v>
      </c>
      <c r="E45" s="166" t="s">
        <v>1220</v>
      </c>
      <c r="F45" s="43" t="s">
        <v>1257</v>
      </c>
      <c r="G45" s="166" t="s">
        <v>1258</v>
      </c>
      <c r="H45" s="43">
        <v>300</v>
      </c>
      <c r="I45" s="167">
        <v>1295000</v>
      </c>
      <c r="J45" s="167">
        <v>1295000</v>
      </c>
      <c r="K45" s="37" t="s">
        <v>37</v>
      </c>
      <c r="L45" s="37" t="s">
        <v>252</v>
      </c>
      <c r="M45" s="37" t="s">
        <v>90</v>
      </c>
      <c r="N45" s="37"/>
    </row>
    <row r="46" spans="1:14" ht="104.25" customHeight="1" x14ac:dyDescent="0.25">
      <c r="A46" s="43">
        <f t="shared" si="0"/>
        <v>42</v>
      </c>
      <c r="B46" s="43" t="s">
        <v>1160</v>
      </c>
      <c r="C46" s="43" t="s">
        <v>1223</v>
      </c>
      <c r="D46" s="43" t="s">
        <v>1162</v>
      </c>
      <c r="E46" s="166" t="s">
        <v>1220</v>
      </c>
      <c r="F46" s="43" t="s">
        <v>1259</v>
      </c>
      <c r="G46" s="166" t="s">
        <v>1260</v>
      </c>
      <c r="H46" s="43">
        <v>10</v>
      </c>
      <c r="I46" s="167">
        <v>255000</v>
      </c>
      <c r="J46" s="167">
        <v>255000</v>
      </c>
      <c r="K46" s="37" t="s">
        <v>37</v>
      </c>
      <c r="L46" s="37" t="s">
        <v>252</v>
      </c>
      <c r="M46" s="37" t="s">
        <v>90</v>
      </c>
      <c r="N46" s="37"/>
    </row>
    <row r="47" spans="1:14" ht="91.5" customHeight="1" x14ac:dyDescent="0.25">
      <c r="A47" s="43">
        <f t="shared" si="0"/>
        <v>43</v>
      </c>
      <c r="B47" s="43" t="s">
        <v>1160</v>
      </c>
      <c r="C47" s="43" t="s">
        <v>1223</v>
      </c>
      <c r="D47" s="43" t="s">
        <v>1162</v>
      </c>
      <c r="E47" s="166" t="s">
        <v>1220</v>
      </c>
      <c r="F47" s="43" t="s">
        <v>1261</v>
      </c>
      <c r="G47" s="166" t="s">
        <v>1262</v>
      </c>
      <c r="H47" s="43">
        <v>10</v>
      </c>
      <c r="I47" s="167">
        <v>720000</v>
      </c>
      <c r="J47" s="167">
        <v>720000</v>
      </c>
      <c r="K47" s="37" t="s">
        <v>37</v>
      </c>
      <c r="L47" s="37" t="s">
        <v>252</v>
      </c>
      <c r="M47" s="37" t="s">
        <v>90</v>
      </c>
      <c r="N47" s="37"/>
    </row>
    <row r="48" spans="1:14" ht="91.5" customHeight="1" x14ac:dyDescent="0.25">
      <c r="A48" s="43">
        <f t="shared" si="0"/>
        <v>44</v>
      </c>
      <c r="B48" s="43" t="s">
        <v>1160</v>
      </c>
      <c r="C48" s="43" t="s">
        <v>1223</v>
      </c>
      <c r="D48" s="43" t="s">
        <v>1162</v>
      </c>
      <c r="E48" s="166" t="s">
        <v>1220</v>
      </c>
      <c r="F48" s="43" t="s">
        <v>1263</v>
      </c>
      <c r="G48" s="166" t="s">
        <v>1264</v>
      </c>
      <c r="H48" s="43">
        <v>20</v>
      </c>
      <c r="I48" s="167">
        <v>1125000</v>
      </c>
      <c r="J48" s="167">
        <v>1125000</v>
      </c>
      <c r="K48" s="37" t="s">
        <v>37</v>
      </c>
      <c r="L48" s="37" t="s">
        <v>252</v>
      </c>
      <c r="M48" s="37" t="s">
        <v>90</v>
      </c>
      <c r="N48" s="37"/>
    </row>
    <row r="49" spans="1:14" ht="91.5" customHeight="1" x14ac:dyDescent="0.25">
      <c r="A49" s="43">
        <f t="shared" si="0"/>
        <v>45</v>
      </c>
      <c r="B49" s="43" t="s">
        <v>1160</v>
      </c>
      <c r="C49" s="43" t="s">
        <v>1223</v>
      </c>
      <c r="D49" s="43" t="s">
        <v>1162</v>
      </c>
      <c r="E49" s="166" t="s">
        <v>1220</v>
      </c>
      <c r="F49" s="43" t="s">
        <v>1265</v>
      </c>
      <c r="G49" s="166" t="s">
        <v>1266</v>
      </c>
      <c r="H49" s="43">
        <v>20</v>
      </c>
      <c r="I49" s="167">
        <v>320000</v>
      </c>
      <c r="J49" s="167">
        <v>320000</v>
      </c>
      <c r="K49" s="37" t="s">
        <v>37</v>
      </c>
      <c r="L49" s="37" t="s">
        <v>252</v>
      </c>
      <c r="M49" s="37" t="s">
        <v>90</v>
      </c>
      <c r="N49" s="37"/>
    </row>
    <row r="50" spans="1:14" ht="91.5" customHeight="1" x14ac:dyDescent="0.25">
      <c r="A50" s="43">
        <f t="shared" si="0"/>
        <v>46</v>
      </c>
      <c r="B50" s="43" t="s">
        <v>1160</v>
      </c>
      <c r="C50" s="43" t="s">
        <v>1267</v>
      </c>
      <c r="D50" s="43" t="s">
        <v>1162</v>
      </c>
      <c r="E50" s="166" t="s">
        <v>1220</v>
      </c>
      <c r="F50" s="43" t="s">
        <v>1268</v>
      </c>
      <c r="G50" s="166" t="s">
        <v>1269</v>
      </c>
      <c r="H50" s="43">
        <v>1</v>
      </c>
      <c r="I50" s="167">
        <v>1235000</v>
      </c>
      <c r="J50" s="167">
        <v>1235000</v>
      </c>
      <c r="K50" s="37" t="s">
        <v>37</v>
      </c>
      <c r="L50" s="37" t="s">
        <v>252</v>
      </c>
      <c r="M50" s="37" t="s">
        <v>90</v>
      </c>
      <c r="N50" s="37"/>
    </row>
    <row r="51" spans="1:14" ht="91.5" customHeight="1" x14ac:dyDescent="0.25">
      <c r="A51" s="43">
        <f t="shared" si="0"/>
        <v>47</v>
      </c>
      <c r="B51" s="43" t="s">
        <v>1160</v>
      </c>
      <c r="C51" s="43" t="s">
        <v>1223</v>
      </c>
      <c r="D51" s="43" t="s">
        <v>1162</v>
      </c>
      <c r="E51" s="166" t="s">
        <v>1220</v>
      </c>
      <c r="F51" s="43" t="s">
        <v>1270</v>
      </c>
      <c r="G51" s="166" t="s">
        <v>1271</v>
      </c>
      <c r="H51" s="43">
        <v>1778</v>
      </c>
      <c r="I51" s="167">
        <v>1414540000</v>
      </c>
      <c r="J51" s="167">
        <v>1414540000</v>
      </c>
      <c r="K51" s="37" t="s">
        <v>37</v>
      </c>
      <c r="L51" s="37" t="s">
        <v>252</v>
      </c>
      <c r="M51" s="37" t="s">
        <v>99</v>
      </c>
      <c r="N51" s="37" t="s">
        <v>1182</v>
      </c>
    </row>
    <row r="52" spans="1:14" ht="109.5" customHeight="1" x14ac:dyDescent="0.25">
      <c r="A52" s="43">
        <f t="shared" si="0"/>
        <v>48</v>
      </c>
      <c r="B52" s="43" t="s">
        <v>1160</v>
      </c>
      <c r="C52" s="43" t="s">
        <v>1223</v>
      </c>
      <c r="D52" s="43" t="s">
        <v>1162</v>
      </c>
      <c r="E52" s="166" t="s">
        <v>1220</v>
      </c>
      <c r="F52" s="43" t="s">
        <v>1272</v>
      </c>
      <c r="G52" s="166" t="s">
        <v>1273</v>
      </c>
      <c r="H52" s="43">
        <v>268</v>
      </c>
      <c r="I52" s="167">
        <v>24850000</v>
      </c>
      <c r="J52" s="167">
        <v>24850000</v>
      </c>
      <c r="K52" s="37" t="s">
        <v>37</v>
      </c>
      <c r="L52" s="37" t="s">
        <v>252</v>
      </c>
      <c r="M52" s="37" t="s">
        <v>99</v>
      </c>
      <c r="N52" s="37" t="s">
        <v>1182</v>
      </c>
    </row>
    <row r="53" spans="1:14" ht="102" customHeight="1" x14ac:dyDescent="0.25">
      <c r="A53" s="43">
        <f t="shared" si="0"/>
        <v>49</v>
      </c>
      <c r="B53" s="43" t="s">
        <v>1160</v>
      </c>
      <c r="C53" s="43" t="s">
        <v>1223</v>
      </c>
      <c r="D53" s="43" t="s">
        <v>1162</v>
      </c>
      <c r="E53" s="166" t="s">
        <v>1220</v>
      </c>
      <c r="F53" s="43" t="s">
        <v>1274</v>
      </c>
      <c r="G53" s="166" t="s">
        <v>1275</v>
      </c>
      <c r="H53" s="43">
        <v>36</v>
      </c>
      <c r="I53" s="167">
        <v>76215000</v>
      </c>
      <c r="J53" s="167">
        <v>76215000</v>
      </c>
      <c r="K53" s="37" t="s">
        <v>37</v>
      </c>
      <c r="L53" s="37" t="s">
        <v>252</v>
      </c>
      <c r="M53" s="37" t="s">
        <v>99</v>
      </c>
      <c r="N53" s="37" t="s">
        <v>1182</v>
      </c>
    </row>
    <row r="54" spans="1:14" ht="109.5" customHeight="1" x14ac:dyDescent="0.25">
      <c r="A54" s="43">
        <f t="shared" si="0"/>
        <v>50</v>
      </c>
      <c r="B54" s="43" t="s">
        <v>1160</v>
      </c>
      <c r="C54" s="43" t="s">
        <v>1223</v>
      </c>
      <c r="D54" s="43" t="s">
        <v>1162</v>
      </c>
      <c r="E54" s="166" t="s">
        <v>1220</v>
      </c>
      <c r="F54" s="43" t="s">
        <v>1276</v>
      </c>
      <c r="G54" s="166" t="s">
        <v>1277</v>
      </c>
      <c r="H54" s="43">
        <v>300</v>
      </c>
      <c r="I54" s="167">
        <v>180800000</v>
      </c>
      <c r="J54" s="167">
        <v>180800000</v>
      </c>
      <c r="K54" s="37" t="s">
        <v>37</v>
      </c>
      <c r="L54" s="37" t="s">
        <v>252</v>
      </c>
      <c r="M54" s="37" t="s">
        <v>99</v>
      </c>
      <c r="N54" s="37" t="s">
        <v>1182</v>
      </c>
    </row>
    <row r="55" spans="1:14" ht="95.25" customHeight="1" x14ac:dyDescent="0.25">
      <c r="A55" s="43">
        <f t="shared" si="0"/>
        <v>51</v>
      </c>
      <c r="B55" s="43" t="s">
        <v>1160</v>
      </c>
      <c r="C55" s="43" t="s">
        <v>1230</v>
      </c>
      <c r="D55" s="43" t="s">
        <v>1162</v>
      </c>
      <c r="E55" s="166" t="s">
        <v>1220</v>
      </c>
      <c r="F55" s="43" t="s">
        <v>1278</v>
      </c>
      <c r="G55" s="166" t="s">
        <v>1279</v>
      </c>
      <c r="H55" s="43">
        <v>10</v>
      </c>
      <c r="I55" s="167">
        <v>39100000</v>
      </c>
      <c r="J55" s="167">
        <v>39100000</v>
      </c>
      <c r="K55" s="37" t="s">
        <v>37</v>
      </c>
      <c r="L55" s="37" t="s">
        <v>252</v>
      </c>
      <c r="M55" s="37" t="s">
        <v>99</v>
      </c>
      <c r="N55" s="37" t="s">
        <v>1182</v>
      </c>
    </row>
    <row r="56" spans="1:14" ht="95.25" customHeight="1" x14ac:dyDescent="0.25">
      <c r="A56" s="43">
        <f t="shared" si="0"/>
        <v>52</v>
      </c>
      <c r="B56" s="43" t="s">
        <v>1160</v>
      </c>
      <c r="C56" s="43" t="s">
        <v>1223</v>
      </c>
      <c r="D56" s="43" t="s">
        <v>1162</v>
      </c>
      <c r="E56" s="166" t="s">
        <v>1220</v>
      </c>
      <c r="F56" s="43" t="s">
        <v>1280</v>
      </c>
      <c r="G56" s="166" t="s">
        <v>1281</v>
      </c>
      <c r="H56" s="43">
        <v>1</v>
      </c>
      <c r="I56" s="167">
        <v>570000</v>
      </c>
      <c r="J56" s="167">
        <v>570000</v>
      </c>
      <c r="K56" s="37" t="s">
        <v>37</v>
      </c>
      <c r="L56" s="37" t="s">
        <v>252</v>
      </c>
      <c r="M56" s="37" t="s">
        <v>99</v>
      </c>
      <c r="N56" s="37" t="s">
        <v>1182</v>
      </c>
    </row>
    <row r="57" spans="1:14" ht="95.25" customHeight="1" x14ac:dyDescent="0.25">
      <c r="A57" s="43">
        <f t="shared" si="0"/>
        <v>53</v>
      </c>
      <c r="B57" s="43" t="s">
        <v>1160</v>
      </c>
      <c r="C57" s="43" t="s">
        <v>1223</v>
      </c>
      <c r="D57" s="43" t="s">
        <v>1162</v>
      </c>
      <c r="E57" s="166" t="s">
        <v>1220</v>
      </c>
      <c r="F57" s="43" t="s">
        <v>1282</v>
      </c>
      <c r="G57" s="166" t="s">
        <v>1283</v>
      </c>
      <c r="H57" s="43">
        <v>45</v>
      </c>
      <c r="I57" s="167">
        <v>46185000</v>
      </c>
      <c r="J57" s="167">
        <v>46185000</v>
      </c>
      <c r="K57" s="37" t="s">
        <v>37</v>
      </c>
      <c r="L57" s="37" t="s">
        <v>252</v>
      </c>
      <c r="M57" s="37" t="s">
        <v>99</v>
      </c>
      <c r="N57" s="37" t="s">
        <v>1182</v>
      </c>
    </row>
    <row r="58" spans="1:14" ht="80.25" customHeight="1" x14ac:dyDescent="0.25">
      <c r="A58" s="43">
        <f t="shared" si="0"/>
        <v>54</v>
      </c>
      <c r="B58" s="43" t="s">
        <v>1160</v>
      </c>
      <c r="C58" s="43" t="s">
        <v>1223</v>
      </c>
      <c r="D58" s="43" t="s">
        <v>1162</v>
      </c>
      <c r="E58" s="166" t="s">
        <v>1220</v>
      </c>
      <c r="F58" s="43" t="s">
        <v>1284</v>
      </c>
      <c r="G58" s="166" t="s">
        <v>1285</v>
      </c>
      <c r="H58" s="43">
        <v>70</v>
      </c>
      <c r="I58" s="167">
        <v>29685000</v>
      </c>
      <c r="J58" s="167">
        <v>29685000</v>
      </c>
      <c r="K58" s="37" t="s">
        <v>37</v>
      </c>
      <c r="L58" s="37" t="s">
        <v>252</v>
      </c>
      <c r="M58" s="37" t="s">
        <v>99</v>
      </c>
      <c r="N58" s="37" t="s">
        <v>1182</v>
      </c>
    </row>
    <row r="59" spans="1:14" ht="80.25" customHeight="1" x14ac:dyDescent="0.25">
      <c r="A59" s="43">
        <f t="shared" si="0"/>
        <v>55</v>
      </c>
      <c r="B59" s="43" t="s">
        <v>1160</v>
      </c>
      <c r="C59" s="43" t="s">
        <v>1223</v>
      </c>
      <c r="D59" s="43" t="s">
        <v>1162</v>
      </c>
      <c r="E59" s="166" t="s">
        <v>1220</v>
      </c>
      <c r="F59" s="43" t="s">
        <v>1286</v>
      </c>
      <c r="G59" s="166" t="s">
        <v>1287</v>
      </c>
      <c r="H59" s="43">
        <v>1662</v>
      </c>
      <c r="I59" s="167">
        <v>21145000</v>
      </c>
      <c r="J59" s="167">
        <v>21145000</v>
      </c>
      <c r="K59" s="37" t="s">
        <v>37</v>
      </c>
      <c r="L59" s="37" t="s">
        <v>252</v>
      </c>
      <c r="M59" s="37" t="s">
        <v>99</v>
      </c>
      <c r="N59" s="37" t="s">
        <v>1182</v>
      </c>
    </row>
    <row r="60" spans="1:14" ht="80.25" customHeight="1" x14ac:dyDescent="0.25">
      <c r="A60" s="43">
        <f t="shared" si="0"/>
        <v>56</v>
      </c>
      <c r="B60" s="43" t="s">
        <v>1160</v>
      </c>
      <c r="C60" s="43" t="s">
        <v>1223</v>
      </c>
      <c r="D60" s="43" t="s">
        <v>1162</v>
      </c>
      <c r="E60" s="166" t="s">
        <v>1220</v>
      </c>
      <c r="F60" s="43" t="s">
        <v>1288</v>
      </c>
      <c r="G60" s="166" t="s">
        <v>1289</v>
      </c>
      <c r="H60" s="43">
        <v>360</v>
      </c>
      <c r="I60" s="167">
        <v>3665000</v>
      </c>
      <c r="J60" s="167">
        <v>3665000</v>
      </c>
      <c r="K60" s="37" t="s">
        <v>37</v>
      </c>
      <c r="L60" s="37" t="s">
        <v>252</v>
      </c>
      <c r="M60" s="37" t="s">
        <v>99</v>
      </c>
      <c r="N60" s="37" t="s">
        <v>1182</v>
      </c>
    </row>
    <row r="61" spans="1:14" ht="80.25" customHeight="1" x14ac:dyDescent="0.25">
      <c r="A61" s="43">
        <f t="shared" si="0"/>
        <v>57</v>
      </c>
      <c r="B61" s="43" t="s">
        <v>1160</v>
      </c>
      <c r="C61" s="43" t="s">
        <v>1223</v>
      </c>
      <c r="D61" s="43" t="s">
        <v>1162</v>
      </c>
      <c r="E61" s="166" t="s">
        <v>1220</v>
      </c>
      <c r="F61" s="43" t="s">
        <v>1290</v>
      </c>
      <c r="G61" s="166" t="s">
        <v>1291</v>
      </c>
      <c r="H61" s="43">
        <v>20</v>
      </c>
      <c r="I61" s="167">
        <v>1065000</v>
      </c>
      <c r="J61" s="167">
        <v>1065000</v>
      </c>
      <c r="K61" s="37" t="s">
        <v>37</v>
      </c>
      <c r="L61" s="37" t="s">
        <v>252</v>
      </c>
      <c r="M61" s="37" t="s">
        <v>99</v>
      </c>
      <c r="N61" s="37" t="s">
        <v>1182</v>
      </c>
    </row>
    <row r="62" spans="1:14" ht="80.25" customHeight="1" x14ac:dyDescent="0.25">
      <c r="A62" s="43">
        <f t="shared" si="0"/>
        <v>58</v>
      </c>
      <c r="B62" s="43" t="s">
        <v>1160</v>
      </c>
      <c r="C62" s="43" t="s">
        <v>1223</v>
      </c>
      <c r="D62" s="43" t="s">
        <v>1162</v>
      </c>
      <c r="E62" s="166" t="s">
        <v>1220</v>
      </c>
      <c r="F62" s="43" t="s">
        <v>1292</v>
      </c>
      <c r="G62" s="166" t="s">
        <v>1293</v>
      </c>
      <c r="H62" s="43">
        <v>50</v>
      </c>
      <c r="I62" s="167">
        <v>4300000</v>
      </c>
      <c r="J62" s="167">
        <v>4300000</v>
      </c>
      <c r="K62" s="37" t="s">
        <v>37</v>
      </c>
      <c r="L62" s="37" t="s">
        <v>252</v>
      </c>
      <c r="M62" s="37" t="s">
        <v>99</v>
      </c>
      <c r="N62" s="37" t="s">
        <v>1182</v>
      </c>
    </row>
    <row r="63" spans="1:14" ht="118.5" customHeight="1" x14ac:dyDescent="0.25">
      <c r="A63" s="43">
        <f t="shared" si="0"/>
        <v>59</v>
      </c>
      <c r="B63" s="43" t="s">
        <v>1160</v>
      </c>
      <c r="C63" s="43" t="s">
        <v>1166</v>
      </c>
      <c r="D63" s="43" t="s">
        <v>1162</v>
      </c>
      <c r="E63" s="166" t="s">
        <v>1167</v>
      </c>
      <c r="F63" s="43" t="s">
        <v>1294</v>
      </c>
      <c r="G63" s="43" t="s">
        <v>1295</v>
      </c>
      <c r="H63" s="43">
        <v>1</v>
      </c>
      <c r="I63" s="167">
        <v>148360000</v>
      </c>
      <c r="J63" s="167">
        <v>148360000</v>
      </c>
      <c r="K63" s="37" t="s">
        <v>37</v>
      </c>
      <c r="L63" s="179" t="s">
        <v>35</v>
      </c>
      <c r="M63" s="37" t="s">
        <v>1296</v>
      </c>
      <c r="N63" s="37" t="s">
        <v>1182</v>
      </c>
    </row>
    <row r="64" spans="1:14" ht="120" x14ac:dyDescent="0.25">
      <c r="A64" s="43">
        <v>60</v>
      </c>
      <c r="B64" s="43" t="s">
        <v>627</v>
      </c>
      <c r="C64" s="43" t="s">
        <v>1297</v>
      </c>
      <c r="D64" s="43" t="s">
        <v>1162</v>
      </c>
      <c r="E64" s="165" t="s">
        <v>1298</v>
      </c>
      <c r="F64" s="172" t="s">
        <v>1299</v>
      </c>
      <c r="G64" s="14" t="s">
        <v>1300</v>
      </c>
      <c r="H64" s="172">
        <v>4</v>
      </c>
      <c r="I64" s="167">
        <v>3700000</v>
      </c>
      <c r="J64" s="167">
        <v>3700000</v>
      </c>
      <c r="K64" s="37" t="s">
        <v>37</v>
      </c>
      <c r="L64" s="43" t="s">
        <v>35</v>
      </c>
      <c r="M64" s="172" t="s">
        <v>99</v>
      </c>
      <c r="N64" s="13"/>
    </row>
    <row r="65" spans="1:14" ht="195" x14ac:dyDescent="0.25">
      <c r="A65" s="43">
        <f>+A64+1</f>
        <v>61</v>
      </c>
      <c r="B65" s="43" t="s">
        <v>1160</v>
      </c>
      <c r="C65" s="169" t="s">
        <v>1301</v>
      </c>
      <c r="D65" s="169" t="s">
        <v>1162</v>
      </c>
      <c r="E65" s="173" t="s">
        <v>1167</v>
      </c>
      <c r="F65" s="174" t="s">
        <v>1302</v>
      </c>
      <c r="G65" s="182" t="s">
        <v>1303</v>
      </c>
      <c r="H65" s="172">
        <v>1</v>
      </c>
      <c r="I65" s="167">
        <v>925000</v>
      </c>
      <c r="J65" s="167">
        <v>925000</v>
      </c>
      <c r="K65" s="175" t="s">
        <v>37</v>
      </c>
      <c r="L65" s="169" t="s">
        <v>35</v>
      </c>
      <c r="M65" s="174" t="s">
        <v>99</v>
      </c>
      <c r="N65" s="13"/>
    </row>
    <row r="66" spans="1:14" ht="120" x14ac:dyDescent="0.25">
      <c r="A66" s="43">
        <f t="shared" ref="A66:A129" si="1">+A65+1</f>
        <v>62</v>
      </c>
      <c r="B66" s="169" t="s">
        <v>1304</v>
      </c>
      <c r="C66" s="43" t="s">
        <v>1144</v>
      </c>
      <c r="D66" s="43" t="s">
        <v>1162</v>
      </c>
      <c r="E66" s="166" t="s">
        <v>1305</v>
      </c>
      <c r="F66" s="172" t="s">
        <v>1306</v>
      </c>
      <c r="G66" s="166" t="s">
        <v>1307</v>
      </c>
      <c r="H66" s="172">
        <v>3</v>
      </c>
      <c r="I66" s="167">
        <v>2775000</v>
      </c>
      <c r="J66" s="167">
        <v>2775000</v>
      </c>
      <c r="K66" s="37" t="s">
        <v>37</v>
      </c>
      <c r="L66" s="43" t="s">
        <v>35</v>
      </c>
      <c r="M66" s="172" t="s">
        <v>99</v>
      </c>
      <c r="N66" s="13"/>
    </row>
    <row r="67" spans="1:14" ht="240" x14ac:dyDescent="0.25">
      <c r="A67" s="43">
        <f t="shared" si="1"/>
        <v>63</v>
      </c>
      <c r="B67" s="169" t="s">
        <v>642</v>
      </c>
      <c r="C67" s="169" t="s">
        <v>1308</v>
      </c>
      <c r="D67" s="43" t="s">
        <v>1162</v>
      </c>
      <c r="E67" s="166" t="s">
        <v>1309</v>
      </c>
      <c r="F67" s="174" t="s">
        <v>1310</v>
      </c>
      <c r="G67" s="173" t="s">
        <v>1311</v>
      </c>
      <c r="H67" s="172">
        <v>32</v>
      </c>
      <c r="I67" s="167">
        <v>42500000</v>
      </c>
      <c r="J67" s="167">
        <v>42500000</v>
      </c>
      <c r="K67" s="37" t="s">
        <v>37</v>
      </c>
      <c r="L67" s="43" t="s">
        <v>35</v>
      </c>
      <c r="M67" s="172" t="s">
        <v>90</v>
      </c>
      <c r="N67" s="13"/>
    </row>
    <row r="68" spans="1:14" ht="225" x14ac:dyDescent="0.25">
      <c r="A68" s="43">
        <f t="shared" si="1"/>
        <v>64</v>
      </c>
      <c r="B68" s="43" t="s">
        <v>617</v>
      </c>
      <c r="C68" s="43" t="s">
        <v>1312</v>
      </c>
      <c r="D68" s="43" t="s">
        <v>1162</v>
      </c>
      <c r="E68" s="166" t="s">
        <v>1313</v>
      </c>
      <c r="F68" s="172" t="s">
        <v>1314</v>
      </c>
      <c r="G68" s="166" t="s">
        <v>1315</v>
      </c>
      <c r="H68" s="172">
        <v>1</v>
      </c>
      <c r="I68" s="167">
        <v>1330000</v>
      </c>
      <c r="J68" s="167">
        <v>1330000</v>
      </c>
      <c r="K68" s="37" t="s">
        <v>37</v>
      </c>
      <c r="L68" s="43" t="s">
        <v>35</v>
      </c>
      <c r="M68" s="172" t="s">
        <v>90</v>
      </c>
      <c r="N68" s="13"/>
    </row>
    <row r="69" spans="1:14" ht="409.5" x14ac:dyDescent="0.25">
      <c r="A69" s="43">
        <f t="shared" si="1"/>
        <v>65</v>
      </c>
      <c r="B69" s="169" t="s">
        <v>1316</v>
      </c>
      <c r="C69" s="169" t="s">
        <v>1317</v>
      </c>
      <c r="D69" s="43" t="s">
        <v>1162</v>
      </c>
      <c r="E69" s="183" t="s">
        <v>1318</v>
      </c>
      <c r="F69" s="172" t="s">
        <v>1319</v>
      </c>
      <c r="G69" s="165" t="s">
        <v>1320</v>
      </c>
      <c r="H69" s="43">
        <v>1</v>
      </c>
      <c r="I69" s="167">
        <v>650000</v>
      </c>
      <c r="J69" s="167">
        <v>650000</v>
      </c>
      <c r="K69" s="37" t="s">
        <v>37</v>
      </c>
      <c r="L69" s="43" t="s">
        <v>35</v>
      </c>
      <c r="M69" s="172" t="s">
        <v>90</v>
      </c>
      <c r="N69" s="13"/>
    </row>
    <row r="70" spans="1:14" ht="105" x14ac:dyDescent="0.25">
      <c r="A70" s="43">
        <f t="shared" si="1"/>
        <v>66</v>
      </c>
      <c r="B70" s="169" t="s">
        <v>1321</v>
      </c>
      <c r="C70" s="169" t="s">
        <v>169</v>
      </c>
      <c r="D70" s="43" t="s">
        <v>1162</v>
      </c>
      <c r="E70" s="166" t="s">
        <v>1322</v>
      </c>
      <c r="F70" s="169" t="s">
        <v>1323</v>
      </c>
      <c r="G70" s="182" t="s">
        <v>1324</v>
      </c>
      <c r="H70" s="172">
        <v>1</v>
      </c>
      <c r="I70" s="167">
        <v>400000</v>
      </c>
      <c r="J70" s="167">
        <v>400000</v>
      </c>
      <c r="K70" s="37" t="s">
        <v>37</v>
      </c>
      <c r="L70" s="43" t="s">
        <v>35</v>
      </c>
      <c r="M70" s="172" t="s">
        <v>99</v>
      </c>
      <c r="N70" s="13"/>
    </row>
    <row r="71" spans="1:14" ht="75" x14ac:dyDescent="0.25">
      <c r="A71" s="43">
        <f t="shared" si="1"/>
        <v>67</v>
      </c>
      <c r="B71" s="169" t="s">
        <v>642</v>
      </c>
      <c r="C71" s="169" t="s">
        <v>1325</v>
      </c>
      <c r="D71" s="43" t="s">
        <v>1162</v>
      </c>
      <c r="E71" s="166" t="s">
        <v>1326</v>
      </c>
      <c r="F71" s="169" t="s">
        <v>1323</v>
      </c>
      <c r="G71" s="182" t="s">
        <v>1327</v>
      </c>
      <c r="H71" s="172">
        <v>1</v>
      </c>
      <c r="I71" s="167">
        <v>400000</v>
      </c>
      <c r="J71" s="167">
        <v>400000</v>
      </c>
      <c r="K71" s="37" t="s">
        <v>37</v>
      </c>
      <c r="L71" s="43" t="s">
        <v>35</v>
      </c>
      <c r="M71" s="172" t="s">
        <v>99</v>
      </c>
      <c r="N71" s="13"/>
    </row>
    <row r="72" spans="1:14" ht="195" x14ac:dyDescent="0.25">
      <c r="A72" s="43">
        <f t="shared" si="1"/>
        <v>68</v>
      </c>
      <c r="B72" s="184" t="s">
        <v>1160</v>
      </c>
      <c r="C72" s="184" t="s">
        <v>1328</v>
      </c>
      <c r="D72" s="43" t="s">
        <v>1162</v>
      </c>
      <c r="E72" s="166" t="s">
        <v>1167</v>
      </c>
      <c r="F72" s="184" t="s">
        <v>1329</v>
      </c>
      <c r="G72" s="185" t="s">
        <v>1330</v>
      </c>
      <c r="H72" s="184">
        <v>120</v>
      </c>
      <c r="I72" s="167">
        <v>217535000</v>
      </c>
      <c r="J72" s="167">
        <v>217535000</v>
      </c>
      <c r="K72" s="37" t="s">
        <v>37</v>
      </c>
      <c r="L72" s="184" t="s">
        <v>35</v>
      </c>
      <c r="M72" s="184" t="s">
        <v>471</v>
      </c>
      <c r="N72" s="37" t="s">
        <v>1182</v>
      </c>
    </row>
    <row r="73" spans="1:14" ht="195" x14ac:dyDescent="0.25">
      <c r="A73" s="43">
        <f t="shared" si="1"/>
        <v>69</v>
      </c>
      <c r="B73" s="184" t="s">
        <v>1160</v>
      </c>
      <c r="C73" s="184" t="s">
        <v>1328</v>
      </c>
      <c r="D73" s="43" t="s">
        <v>1162</v>
      </c>
      <c r="E73" s="166" t="s">
        <v>1167</v>
      </c>
      <c r="F73" s="184" t="s">
        <v>1331</v>
      </c>
      <c r="G73" s="185" t="s">
        <v>1332</v>
      </c>
      <c r="H73" s="184">
        <v>864</v>
      </c>
      <c r="I73" s="167">
        <v>34205000</v>
      </c>
      <c r="J73" s="167">
        <v>34205000</v>
      </c>
      <c r="K73" s="37" t="s">
        <v>37</v>
      </c>
      <c r="L73" s="184" t="s">
        <v>35</v>
      </c>
      <c r="M73" s="184" t="s">
        <v>471</v>
      </c>
      <c r="N73" s="37" t="s">
        <v>1182</v>
      </c>
    </row>
    <row r="74" spans="1:14" ht="195" x14ac:dyDescent="0.25">
      <c r="A74" s="43">
        <f t="shared" si="1"/>
        <v>70</v>
      </c>
      <c r="B74" s="184" t="s">
        <v>1160</v>
      </c>
      <c r="C74" s="184" t="s">
        <v>1328</v>
      </c>
      <c r="D74" s="43" t="s">
        <v>1162</v>
      </c>
      <c r="E74" s="166" t="s">
        <v>1167</v>
      </c>
      <c r="F74" s="184" t="s">
        <v>1333</v>
      </c>
      <c r="G74" s="185" t="s">
        <v>1334</v>
      </c>
      <c r="H74" s="184">
        <v>336</v>
      </c>
      <c r="I74" s="167">
        <v>4875000</v>
      </c>
      <c r="J74" s="167">
        <v>4875000</v>
      </c>
      <c r="K74" s="37" t="s">
        <v>37</v>
      </c>
      <c r="L74" s="184" t="s">
        <v>35</v>
      </c>
      <c r="M74" s="184" t="s">
        <v>471</v>
      </c>
      <c r="N74" s="37" t="s">
        <v>1182</v>
      </c>
    </row>
    <row r="75" spans="1:14" ht="195" x14ac:dyDescent="0.25">
      <c r="A75" s="43">
        <f t="shared" si="1"/>
        <v>71</v>
      </c>
      <c r="B75" s="184" t="s">
        <v>1160</v>
      </c>
      <c r="C75" s="184" t="s">
        <v>1328</v>
      </c>
      <c r="D75" s="43" t="s">
        <v>1162</v>
      </c>
      <c r="E75" s="166" t="s">
        <v>1167</v>
      </c>
      <c r="F75" s="184" t="s">
        <v>1335</v>
      </c>
      <c r="G75" s="185" t="s">
        <v>1336</v>
      </c>
      <c r="H75" s="184">
        <v>864</v>
      </c>
      <c r="I75" s="167">
        <v>87700000</v>
      </c>
      <c r="J75" s="167">
        <v>87700000</v>
      </c>
      <c r="K75" s="37" t="s">
        <v>37</v>
      </c>
      <c r="L75" s="184" t="s">
        <v>35</v>
      </c>
      <c r="M75" s="184" t="s">
        <v>471</v>
      </c>
      <c r="N75" s="37" t="s">
        <v>1182</v>
      </c>
    </row>
    <row r="76" spans="1:14" ht="195" x14ac:dyDescent="0.25">
      <c r="A76" s="43">
        <f t="shared" si="1"/>
        <v>72</v>
      </c>
      <c r="B76" s="184" t="s">
        <v>1160</v>
      </c>
      <c r="C76" s="184" t="s">
        <v>1328</v>
      </c>
      <c r="D76" s="43" t="s">
        <v>1162</v>
      </c>
      <c r="E76" s="165" t="s">
        <v>1167</v>
      </c>
      <c r="F76" s="184" t="s">
        <v>1337</v>
      </c>
      <c r="G76" s="185" t="s">
        <v>1338</v>
      </c>
      <c r="H76" s="184">
        <v>336</v>
      </c>
      <c r="I76" s="167">
        <v>5465000</v>
      </c>
      <c r="J76" s="167">
        <v>5465000</v>
      </c>
      <c r="K76" s="37" t="s">
        <v>37</v>
      </c>
      <c r="L76" s="184" t="s">
        <v>35</v>
      </c>
      <c r="M76" s="184" t="s">
        <v>471</v>
      </c>
      <c r="N76" s="37" t="s">
        <v>1182</v>
      </c>
    </row>
    <row r="77" spans="1:14" ht="180" x14ac:dyDescent="0.25">
      <c r="A77" s="43">
        <f t="shared" si="1"/>
        <v>73</v>
      </c>
      <c r="B77" s="184" t="s">
        <v>1160</v>
      </c>
      <c r="C77" s="184" t="s">
        <v>1339</v>
      </c>
      <c r="D77" s="43" t="s">
        <v>1162</v>
      </c>
      <c r="E77" s="183" t="s">
        <v>1340</v>
      </c>
      <c r="F77" s="184" t="s">
        <v>1341</v>
      </c>
      <c r="G77" s="185" t="s">
        <v>1342</v>
      </c>
      <c r="H77" s="184">
        <v>457</v>
      </c>
      <c r="I77" s="167">
        <v>128640000</v>
      </c>
      <c r="J77" s="167">
        <v>128640000</v>
      </c>
      <c r="K77" s="37" t="s">
        <v>37</v>
      </c>
      <c r="L77" s="184" t="s">
        <v>35</v>
      </c>
      <c r="M77" s="184" t="s">
        <v>471</v>
      </c>
      <c r="N77" s="37" t="s">
        <v>1182</v>
      </c>
    </row>
    <row r="78" spans="1:14" ht="180" x14ac:dyDescent="0.25">
      <c r="A78" s="43">
        <f t="shared" si="1"/>
        <v>74</v>
      </c>
      <c r="B78" s="184" t="s">
        <v>1160</v>
      </c>
      <c r="C78" s="184" t="s">
        <v>1339</v>
      </c>
      <c r="D78" s="43" t="s">
        <v>1162</v>
      </c>
      <c r="E78" s="183" t="s">
        <v>1340</v>
      </c>
      <c r="F78" s="184" t="s">
        <v>1343</v>
      </c>
      <c r="G78" s="185" t="s">
        <v>1344</v>
      </c>
      <c r="H78" s="184">
        <v>5402</v>
      </c>
      <c r="I78" s="167">
        <v>79640000</v>
      </c>
      <c r="J78" s="167">
        <v>79640000</v>
      </c>
      <c r="K78" s="37" t="s">
        <v>37</v>
      </c>
      <c r="L78" s="184" t="s">
        <v>35</v>
      </c>
      <c r="M78" s="184" t="s">
        <v>471</v>
      </c>
      <c r="N78" s="37" t="s">
        <v>1182</v>
      </c>
    </row>
    <row r="79" spans="1:14" ht="180" x14ac:dyDescent="0.25">
      <c r="A79" s="43">
        <f t="shared" si="1"/>
        <v>75</v>
      </c>
      <c r="B79" s="184" t="s">
        <v>1160</v>
      </c>
      <c r="C79" s="184" t="s">
        <v>1339</v>
      </c>
      <c r="D79" s="43" t="s">
        <v>1162</v>
      </c>
      <c r="E79" s="183" t="s">
        <v>1340</v>
      </c>
      <c r="F79" s="184" t="s">
        <v>1345</v>
      </c>
      <c r="G79" s="185" t="s">
        <v>1346</v>
      </c>
      <c r="H79" s="184">
        <v>1312</v>
      </c>
      <c r="I79" s="167">
        <v>77005000</v>
      </c>
      <c r="J79" s="167">
        <v>77005000</v>
      </c>
      <c r="K79" s="37" t="s">
        <v>37</v>
      </c>
      <c r="L79" s="184" t="s">
        <v>35</v>
      </c>
      <c r="M79" s="184" t="s">
        <v>471</v>
      </c>
      <c r="N79" s="37" t="s">
        <v>1182</v>
      </c>
    </row>
    <row r="80" spans="1:14" ht="180" x14ac:dyDescent="0.25">
      <c r="A80" s="43">
        <f t="shared" si="1"/>
        <v>76</v>
      </c>
      <c r="B80" s="184" t="s">
        <v>1160</v>
      </c>
      <c r="C80" s="184" t="s">
        <v>1339</v>
      </c>
      <c r="D80" s="43" t="s">
        <v>1162</v>
      </c>
      <c r="E80" s="183" t="s">
        <v>1340</v>
      </c>
      <c r="F80" s="184" t="s">
        <v>1347</v>
      </c>
      <c r="G80" s="185" t="s">
        <v>1348</v>
      </c>
      <c r="H80" s="184">
        <v>4090</v>
      </c>
      <c r="I80" s="167">
        <v>705275000</v>
      </c>
      <c r="J80" s="167">
        <v>705275000</v>
      </c>
      <c r="K80" s="37" t="s">
        <v>37</v>
      </c>
      <c r="L80" s="184" t="s">
        <v>35</v>
      </c>
      <c r="M80" s="184" t="s">
        <v>471</v>
      </c>
      <c r="N80" s="37" t="s">
        <v>1182</v>
      </c>
    </row>
    <row r="81" spans="1:14" ht="405" x14ac:dyDescent="0.25">
      <c r="A81" s="43">
        <f t="shared" si="1"/>
        <v>77</v>
      </c>
      <c r="B81" s="184" t="s">
        <v>1160</v>
      </c>
      <c r="C81" s="184" t="s">
        <v>1349</v>
      </c>
      <c r="D81" s="43" t="s">
        <v>1162</v>
      </c>
      <c r="E81" s="183" t="s">
        <v>1350</v>
      </c>
      <c r="F81" s="184" t="s">
        <v>1351</v>
      </c>
      <c r="G81" s="185" t="s">
        <v>1352</v>
      </c>
      <c r="H81" s="184">
        <v>1080</v>
      </c>
      <c r="I81" s="167">
        <v>88180000</v>
      </c>
      <c r="J81" s="167">
        <v>88180000</v>
      </c>
      <c r="K81" s="37" t="s">
        <v>37</v>
      </c>
      <c r="L81" s="184" t="s">
        <v>35</v>
      </c>
      <c r="M81" s="184" t="s">
        <v>471</v>
      </c>
      <c r="N81" s="37" t="s">
        <v>1182</v>
      </c>
    </row>
    <row r="82" spans="1:14" ht="105" x14ac:dyDescent="0.25">
      <c r="A82" s="43">
        <f t="shared" si="1"/>
        <v>78</v>
      </c>
      <c r="B82" s="184" t="s">
        <v>1160</v>
      </c>
      <c r="C82" s="184" t="s">
        <v>1353</v>
      </c>
      <c r="D82" s="43" t="s">
        <v>1162</v>
      </c>
      <c r="E82" s="165" t="s">
        <v>1216</v>
      </c>
      <c r="F82" s="184" t="s">
        <v>1354</v>
      </c>
      <c r="G82" s="183" t="s">
        <v>1355</v>
      </c>
      <c r="H82" s="184">
        <v>1</v>
      </c>
      <c r="I82" s="167">
        <v>105000</v>
      </c>
      <c r="J82" s="167">
        <v>105000</v>
      </c>
      <c r="K82" s="37" t="s">
        <v>37</v>
      </c>
      <c r="L82" s="184" t="s">
        <v>35</v>
      </c>
      <c r="M82" s="184" t="s">
        <v>471</v>
      </c>
      <c r="N82" s="37" t="s">
        <v>1182</v>
      </c>
    </row>
    <row r="83" spans="1:14" ht="135" x14ac:dyDescent="0.25">
      <c r="A83" s="43">
        <f t="shared" si="1"/>
        <v>79</v>
      </c>
      <c r="B83" s="184" t="s">
        <v>1160</v>
      </c>
      <c r="C83" s="184" t="s">
        <v>1356</v>
      </c>
      <c r="D83" s="43" t="s">
        <v>1162</v>
      </c>
      <c r="E83" s="165" t="s">
        <v>1163</v>
      </c>
      <c r="F83" s="184" t="s">
        <v>1354</v>
      </c>
      <c r="G83" s="183" t="s">
        <v>1357</v>
      </c>
      <c r="H83" s="184">
        <v>1</v>
      </c>
      <c r="I83" s="167">
        <v>245000</v>
      </c>
      <c r="J83" s="167">
        <v>245000</v>
      </c>
      <c r="K83" s="37" t="s">
        <v>37</v>
      </c>
      <c r="L83" s="184" t="s">
        <v>35</v>
      </c>
      <c r="M83" s="184" t="s">
        <v>471</v>
      </c>
      <c r="N83" s="37" t="s">
        <v>1182</v>
      </c>
    </row>
    <row r="84" spans="1:14" ht="210" x14ac:dyDescent="0.25">
      <c r="A84" s="43">
        <f t="shared" si="1"/>
        <v>80</v>
      </c>
      <c r="B84" s="184">
        <v>11001</v>
      </c>
      <c r="C84" s="184" t="s">
        <v>1358</v>
      </c>
      <c r="D84" s="43" t="s">
        <v>1162</v>
      </c>
      <c r="E84" s="183" t="s">
        <v>1359</v>
      </c>
      <c r="F84" s="184" t="s">
        <v>1360</v>
      </c>
      <c r="G84" s="185" t="s">
        <v>1361</v>
      </c>
      <c r="H84" s="184">
        <v>50</v>
      </c>
      <c r="I84" s="167">
        <v>3660000</v>
      </c>
      <c r="J84" s="167">
        <v>3660000</v>
      </c>
      <c r="K84" s="37" t="s">
        <v>37</v>
      </c>
      <c r="L84" s="184" t="s">
        <v>1362</v>
      </c>
      <c r="M84" s="184" t="s">
        <v>471</v>
      </c>
      <c r="N84" s="37" t="s">
        <v>1182</v>
      </c>
    </row>
    <row r="85" spans="1:14" ht="409.5" x14ac:dyDescent="0.25">
      <c r="A85" s="43">
        <f t="shared" si="1"/>
        <v>81</v>
      </c>
      <c r="B85" s="184">
        <v>11001</v>
      </c>
      <c r="C85" s="184" t="s">
        <v>1358</v>
      </c>
      <c r="D85" s="43" t="s">
        <v>1162</v>
      </c>
      <c r="E85" s="185" t="s">
        <v>1359</v>
      </c>
      <c r="F85" s="184" t="s">
        <v>1363</v>
      </c>
      <c r="G85" s="183" t="s">
        <v>1364</v>
      </c>
      <c r="H85" s="184">
        <v>150</v>
      </c>
      <c r="I85" s="167">
        <v>7705000</v>
      </c>
      <c r="J85" s="167">
        <v>7705000</v>
      </c>
      <c r="K85" s="37" t="s">
        <v>37</v>
      </c>
      <c r="L85" s="184" t="s">
        <v>1362</v>
      </c>
      <c r="M85" s="184" t="s">
        <v>471</v>
      </c>
      <c r="N85" s="37" t="s">
        <v>1182</v>
      </c>
    </row>
    <row r="86" spans="1:14" ht="409.5" x14ac:dyDescent="0.25">
      <c r="A86" s="43">
        <f t="shared" si="1"/>
        <v>82</v>
      </c>
      <c r="B86" s="184">
        <v>11001</v>
      </c>
      <c r="C86" s="184" t="s">
        <v>1358</v>
      </c>
      <c r="D86" s="43" t="s">
        <v>1162</v>
      </c>
      <c r="E86" s="185" t="s">
        <v>1359</v>
      </c>
      <c r="F86" s="184" t="s">
        <v>1365</v>
      </c>
      <c r="G86" s="183" t="s">
        <v>1364</v>
      </c>
      <c r="H86" s="184">
        <v>5</v>
      </c>
      <c r="I86" s="167">
        <v>2020000</v>
      </c>
      <c r="J86" s="167">
        <v>2020000</v>
      </c>
      <c r="K86" s="37" t="s">
        <v>37</v>
      </c>
      <c r="L86" s="184" t="s">
        <v>1362</v>
      </c>
      <c r="M86" s="184" t="s">
        <v>471</v>
      </c>
      <c r="N86" s="37" t="s">
        <v>1182</v>
      </c>
    </row>
    <row r="87" spans="1:14" ht="409.5" x14ac:dyDescent="0.25">
      <c r="A87" s="43">
        <f t="shared" si="1"/>
        <v>83</v>
      </c>
      <c r="B87" s="184">
        <v>11001</v>
      </c>
      <c r="C87" s="184" t="s">
        <v>1358</v>
      </c>
      <c r="D87" s="43" t="s">
        <v>1162</v>
      </c>
      <c r="E87" s="185" t="s">
        <v>1359</v>
      </c>
      <c r="F87" s="184" t="s">
        <v>1366</v>
      </c>
      <c r="G87" s="183" t="s">
        <v>1364</v>
      </c>
      <c r="H87" s="184">
        <v>84</v>
      </c>
      <c r="I87" s="167">
        <v>18470000</v>
      </c>
      <c r="J87" s="167">
        <v>18470000</v>
      </c>
      <c r="K87" s="37" t="s">
        <v>37</v>
      </c>
      <c r="L87" s="184" t="s">
        <v>1362</v>
      </c>
      <c r="M87" s="184" t="s">
        <v>471</v>
      </c>
      <c r="N87" s="37" t="s">
        <v>1182</v>
      </c>
    </row>
    <row r="88" spans="1:14" ht="210" x14ac:dyDescent="0.25">
      <c r="A88" s="43">
        <f t="shared" si="1"/>
        <v>84</v>
      </c>
      <c r="B88" s="184">
        <v>11001</v>
      </c>
      <c r="C88" s="184" t="s">
        <v>1358</v>
      </c>
      <c r="D88" s="43" t="s">
        <v>1162</v>
      </c>
      <c r="E88" s="185" t="s">
        <v>1359</v>
      </c>
      <c r="F88" s="184" t="s">
        <v>1367</v>
      </c>
      <c r="G88" s="183" t="s">
        <v>1368</v>
      </c>
      <c r="H88" s="184">
        <v>58</v>
      </c>
      <c r="I88" s="167">
        <v>6380000</v>
      </c>
      <c r="J88" s="167">
        <v>6380000</v>
      </c>
      <c r="K88" s="37" t="s">
        <v>37</v>
      </c>
      <c r="L88" s="184" t="s">
        <v>1362</v>
      </c>
      <c r="M88" s="184" t="s">
        <v>471</v>
      </c>
      <c r="N88" s="37" t="s">
        <v>1182</v>
      </c>
    </row>
    <row r="89" spans="1:14" ht="90" x14ac:dyDescent="0.25">
      <c r="A89" s="43">
        <f t="shared" si="1"/>
        <v>85</v>
      </c>
      <c r="B89" s="184" t="s">
        <v>1369</v>
      </c>
      <c r="C89" s="184" t="s">
        <v>1370</v>
      </c>
      <c r="D89" s="43" t="s">
        <v>1162</v>
      </c>
      <c r="E89" s="183" t="s">
        <v>1371</v>
      </c>
      <c r="F89" s="184" t="s">
        <v>1372</v>
      </c>
      <c r="G89" s="183" t="s">
        <v>1373</v>
      </c>
      <c r="H89" s="184">
        <v>1</v>
      </c>
      <c r="I89" s="167">
        <v>160000</v>
      </c>
      <c r="J89" s="167">
        <v>160000</v>
      </c>
      <c r="K89" s="37" t="s">
        <v>37</v>
      </c>
      <c r="L89" s="184" t="s">
        <v>35</v>
      </c>
      <c r="M89" s="184" t="s">
        <v>471</v>
      </c>
      <c r="N89" s="37" t="s">
        <v>1182</v>
      </c>
    </row>
    <row r="90" spans="1:14" ht="165" x14ac:dyDescent="0.25">
      <c r="A90" s="43">
        <f t="shared" si="1"/>
        <v>86</v>
      </c>
      <c r="B90" s="184" t="s">
        <v>1374</v>
      </c>
      <c r="C90" s="184" t="s">
        <v>1375</v>
      </c>
      <c r="D90" s="43" t="s">
        <v>1162</v>
      </c>
      <c r="E90" s="183" t="s">
        <v>1376</v>
      </c>
      <c r="F90" s="184" t="s">
        <v>1377</v>
      </c>
      <c r="G90" s="185" t="s">
        <v>1378</v>
      </c>
      <c r="H90" s="184">
        <v>3</v>
      </c>
      <c r="I90" s="167">
        <v>475000</v>
      </c>
      <c r="J90" s="167">
        <v>475000</v>
      </c>
      <c r="K90" s="37" t="s">
        <v>37</v>
      </c>
      <c r="L90" s="184" t="s">
        <v>35</v>
      </c>
      <c r="M90" s="184" t="s">
        <v>471</v>
      </c>
      <c r="N90" s="37" t="s">
        <v>1182</v>
      </c>
    </row>
    <row r="91" spans="1:14" ht="165" x14ac:dyDescent="0.25">
      <c r="A91" s="43">
        <f t="shared" si="1"/>
        <v>87</v>
      </c>
      <c r="B91" s="184" t="s">
        <v>1379</v>
      </c>
      <c r="C91" s="184" t="s">
        <v>1380</v>
      </c>
      <c r="D91" s="43" t="s">
        <v>1162</v>
      </c>
      <c r="E91" s="183" t="s">
        <v>1381</v>
      </c>
      <c r="F91" s="184" t="s">
        <v>1382</v>
      </c>
      <c r="G91" s="183" t="s">
        <v>1383</v>
      </c>
      <c r="H91" s="184">
        <v>1</v>
      </c>
      <c r="I91" s="167">
        <v>160000</v>
      </c>
      <c r="J91" s="167">
        <v>160000</v>
      </c>
      <c r="K91" s="37" t="s">
        <v>37</v>
      </c>
      <c r="L91" s="184" t="s">
        <v>35</v>
      </c>
      <c r="M91" s="184" t="s">
        <v>471</v>
      </c>
      <c r="N91" s="37" t="s">
        <v>1182</v>
      </c>
    </row>
    <row r="92" spans="1:14" ht="285" x14ac:dyDescent="0.25">
      <c r="A92" s="43">
        <f t="shared" si="1"/>
        <v>88</v>
      </c>
      <c r="B92" s="184" t="s">
        <v>1321</v>
      </c>
      <c r="C92" s="184" t="s">
        <v>1384</v>
      </c>
      <c r="D92" s="43" t="s">
        <v>1162</v>
      </c>
      <c r="E92" s="183" t="s">
        <v>1385</v>
      </c>
      <c r="F92" s="184" t="s">
        <v>1386</v>
      </c>
      <c r="G92" s="185" t="s">
        <v>1387</v>
      </c>
      <c r="H92" s="184">
        <v>1</v>
      </c>
      <c r="I92" s="167">
        <v>160000</v>
      </c>
      <c r="J92" s="167">
        <v>160000</v>
      </c>
      <c r="K92" s="37" t="s">
        <v>37</v>
      </c>
      <c r="L92" s="184" t="s">
        <v>35</v>
      </c>
      <c r="M92" s="184" t="s">
        <v>471</v>
      </c>
      <c r="N92" s="37" t="s">
        <v>1182</v>
      </c>
    </row>
    <row r="93" spans="1:14" ht="135" x14ac:dyDescent="0.25">
      <c r="A93" s="43">
        <f t="shared" si="1"/>
        <v>89</v>
      </c>
      <c r="B93" s="184" t="s">
        <v>642</v>
      </c>
      <c r="C93" s="184" t="s">
        <v>683</v>
      </c>
      <c r="D93" s="43" t="s">
        <v>1162</v>
      </c>
      <c r="E93" s="183" t="s">
        <v>1388</v>
      </c>
      <c r="F93" s="184" t="s">
        <v>1389</v>
      </c>
      <c r="G93" s="185" t="s">
        <v>1390</v>
      </c>
      <c r="H93" s="184">
        <v>1</v>
      </c>
      <c r="I93" s="167">
        <v>160000</v>
      </c>
      <c r="J93" s="167">
        <v>160000</v>
      </c>
      <c r="K93" s="37" t="s">
        <v>37</v>
      </c>
      <c r="L93" s="184" t="s">
        <v>35</v>
      </c>
      <c r="M93" s="184" t="s">
        <v>471</v>
      </c>
      <c r="N93" s="37" t="s">
        <v>1182</v>
      </c>
    </row>
    <row r="94" spans="1:14" ht="165" x14ac:dyDescent="0.25">
      <c r="A94" s="43">
        <f t="shared" si="1"/>
        <v>90</v>
      </c>
      <c r="B94" s="184" t="s">
        <v>1160</v>
      </c>
      <c r="C94" s="184" t="s">
        <v>1215</v>
      </c>
      <c r="D94" s="43" t="s">
        <v>1162</v>
      </c>
      <c r="E94" s="185" t="s">
        <v>1391</v>
      </c>
      <c r="F94" s="184" t="s">
        <v>1392</v>
      </c>
      <c r="G94" s="183" t="s">
        <v>1393</v>
      </c>
      <c r="H94" s="184">
        <v>4</v>
      </c>
      <c r="I94" s="167">
        <v>635000</v>
      </c>
      <c r="J94" s="167">
        <v>635000</v>
      </c>
      <c r="K94" s="37" t="s">
        <v>37</v>
      </c>
      <c r="L94" s="184" t="s">
        <v>35</v>
      </c>
      <c r="M94" s="184" t="s">
        <v>471</v>
      </c>
      <c r="N94" s="37" t="s">
        <v>1182</v>
      </c>
    </row>
    <row r="95" spans="1:14" ht="165" x14ac:dyDescent="0.25">
      <c r="A95" s="43">
        <f t="shared" si="1"/>
        <v>91</v>
      </c>
      <c r="B95" s="184" t="s">
        <v>1160</v>
      </c>
      <c r="C95" s="184" t="s">
        <v>1215</v>
      </c>
      <c r="D95" s="43" t="s">
        <v>1162</v>
      </c>
      <c r="E95" s="185" t="s">
        <v>1391</v>
      </c>
      <c r="F95" s="184" t="s">
        <v>1394</v>
      </c>
      <c r="G95" s="183" t="s">
        <v>1395</v>
      </c>
      <c r="H95" s="184">
        <v>10</v>
      </c>
      <c r="I95" s="167">
        <v>1585000</v>
      </c>
      <c r="J95" s="167">
        <v>1585000</v>
      </c>
      <c r="K95" s="37" t="s">
        <v>37</v>
      </c>
      <c r="L95" s="184" t="s">
        <v>35</v>
      </c>
      <c r="M95" s="184" t="s">
        <v>471</v>
      </c>
      <c r="N95" s="37" t="s">
        <v>1182</v>
      </c>
    </row>
    <row r="96" spans="1:14" ht="195" x14ac:dyDescent="0.25">
      <c r="A96" s="43">
        <f t="shared" si="1"/>
        <v>92</v>
      </c>
      <c r="B96" s="184" t="s">
        <v>1160</v>
      </c>
      <c r="C96" s="184" t="s">
        <v>1215</v>
      </c>
      <c r="D96" s="43" t="s">
        <v>1162</v>
      </c>
      <c r="E96" s="185" t="s">
        <v>1391</v>
      </c>
      <c r="F96" s="184" t="s">
        <v>1396</v>
      </c>
      <c r="G96" s="183" t="s">
        <v>1397</v>
      </c>
      <c r="H96" s="184">
        <v>3</v>
      </c>
      <c r="I96" s="167">
        <v>1210000</v>
      </c>
      <c r="J96" s="167">
        <v>1210000</v>
      </c>
      <c r="K96" s="37" t="s">
        <v>37</v>
      </c>
      <c r="L96" s="184" t="s">
        <v>35</v>
      </c>
      <c r="M96" s="184" t="s">
        <v>471</v>
      </c>
      <c r="N96" s="37" t="s">
        <v>1182</v>
      </c>
    </row>
    <row r="97" spans="1:14" ht="135" x14ac:dyDescent="0.25">
      <c r="A97" s="43">
        <f t="shared" si="1"/>
        <v>93</v>
      </c>
      <c r="B97" s="184" t="s">
        <v>1160</v>
      </c>
      <c r="C97" s="184" t="s">
        <v>1398</v>
      </c>
      <c r="D97" s="43" t="s">
        <v>1162</v>
      </c>
      <c r="E97" s="185" t="s">
        <v>1391</v>
      </c>
      <c r="F97" s="184" t="s">
        <v>1399</v>
      </c>
      <c r="G97" s="183" t="s">
        <v>1400</v>
      </c>
      <c r="H97" s="184">
        <v>60</v>
      </c>
      <c r="I97" s="167">
        <v>13195000</v>
      </c>
      <c r="J97" s="167">
        <v>13195000</v>
      </c>
      <c r="K97" s="37" t="s">
        <v>37</v>
      </c>
      <c r="L97" s="184" t="s">
        <v>35</v>
      </c>
      <c r="M97" s="184" t="s">
        <v>471</v>
      </c>
      <c r="N97" s="37" t="s">
        <v>1182</v>
      </c>
    </row>
    <row r="98" spans="1:14" ht="210" x14ac:dyDescent="0.25">
      <c r="A98" s="43">
        <f t="shared" si="1"/>
        <v>94</v>
      </c>
      <c r="B98" s="184" t="s">
        <v>637</v>
      </c>
      <c r="C98" s="184" t="s">
        <v>638</v>
      </c>
      <c r="D98" s="43" t="s">
        <v>1162</v>
      </c>
      <c r="E98" s="165" t="s">
        <v>1401</v>
      </c>
      <c r="F98" s="184" t="s">
        <v>1389</v>
      </c>
      <c r="G98" s="185" t="s">
        <v>1402</v>
      </c>
      <c r="H98" s="184">
        <v>1</v>
      </c>
      <c r="I98" s="167">
        <v>160000</v>
      </c>
      <c r="J98" s="167">
        <v>160000</v>
      </c>
      <c r="K98" s="37" t="s">
        <v>37</v>
      </c>
      <c r="L98" s="184" t="s">
        <v>35</v>
      </c>
      <c r="M98" s="184" t="s">
        <v>471</v>
      </c>
      <c r="N98" s="37" t="s">
        <v>1182</v>
      </c>
    </row>
    <row r="99" spans="1:14" ht="210" x14ac:dyDescent="0.25">
      <c r="A99" s="43">
        <f t="shared" si="1"/>
        <v>95</v>
      </c>
      <c r="B99" s="184" t="s">
        <v>637</v>
      </c>
      <c r="C99" s="184" t="s">
        <v>638</v>
      </c>
      <c r="D99" s="43" t="s">
        <v>1162</v>
      </c>
      <c r="E99" s="165" t="s">
        <v>1401</v>
      </c>
      <c r="F99" s="184" t="s">
        <v>1403</v>
      </c>
      <c r="G99" s="185" t="s">
        <v>1404</v>
      </c>
      <c r="H99" s="184">
        <v>1</v>
      </c>
      <c r="I99" s="167">
        <v>85000</v>
      </c>
      <c r="J99" s="167">
        <v>85000</v>
      </c>
      <c r="K99" s="37" t="s">
        <v>37</v>
      </c>
      <c r="L99" s="184" t="s">
        <v>35</v>
      </c>
      <c r="M99" s="184" t="s">
        <v>471</v>
      </c>
      <c r="N99" s="37" t="s">
        <v>1182</v>
      </c>
    </row>
    <row r="100" spans="1:14" ht="210" x14ac:dyDescent="0.25">
      <c r="A100" s="43">
        <f t="shared" si="1"/>
        <v>96</v>
      </c>
      <c r="B100" s="184" t="s">
        <v>637</v>
      </c>
      <c r="C100" s="184" t="s">
        <v>638</v>
      </c>
      <c r="D100" s="43" t="s">
        <v>1162</v>
      </c>
      <c r="E100" s="165" t="s">
        <v>1401</v>
      </c>
      <c r="F100" s="184" t="s">
        <v>1405</v>
      </c>
      <c r="G100" s="185" t="s">
        <v>1406</v>
      </c>
      <c r="H100" s="184">
        <v>11</v>
      </c>
      <c r="I100" s="167">
        <v>1210000</v>
      </c>
      <c r="J100" s="167">
        <v>1210000</v>
      </c>
      <c r="K100" s="37" t="s">
        <v>37</v>
      </c>
      <c r="L100" s="184" t="s">
        <v>35</v>
      </c>
      <c r="M100" s="184" t="s">
        <v>471</v>
      </c>
      <c r="N100" s="37" t="s">
        <v>1182</v>
      </c>
    </row>
    <row r="101" spans="1:14" ht="180" x14ac:dyDescent="0.25">
      <c r="A101" s="43">
        <f t="shared" si="1"/>
        <v>97</v>
      </c>
      <c r="B101" s="184" t="s">
        <v>1160</v>
      </c>
      <c r="C101" s="184" t="s">
        <v>1215</v>
      </c>
      <c r="D101" s="43" t="s">
        <v>1162</v>
      </c>
      <c r="E101" s="185" t="s">
        <v>1391</v>
      </c>
      <c r="F101" s="184" t="s">
        <v>1407</v>
      </c>
      <c r="G101" s="183" t="s">
        <v>1408</v>
      </c>
      <c r="H101" s="184">
        <v>11</v>
      </c>
      <c r="I101" s="167">
        <v>890000</v>
      </c>
      <c r="J101" s="167">
        <v>890000</v>
      </c>
      <c r="K101" s="37" t="s">
        <v>37</v>
      </c>
      <c r="L101" s="184" t="s">
        <v>35</v>
      </c>
      <c r="M101" s="184" t="s">
        <v>471</v>
      </c>
      <c r="N101" s="37" t="s">
        <v>1182</v>
      </c>
    </row>
    <row r="102" spans="1:14" ht="285" x14ac:dyDescent="0.25">
      <c r="A102" s="43">
        <f t="shared" si="1"/>
        <v>98</v>
      </c>
      <c r="B102" s="184" t="s">
        <v>1160</v>
      </c>
      <c r="C102" s="184" t="s">
        <v>1215</v>
      </c>
      <c r="D102" s="43" t="s">
        <v>1162</v>
      </c>
      <c r="E102" s="185" t="s">
        <v>1391</v>
      </c>
      <c r="F102" s="184" t="s">
        <v>1409</v>
      </c>
      <c r="G102" s="183" t="s">
        <v>1410</v>
      </c>
      <c r="H102" s="184">
        <v>35</v>
      </c>
      <c r="I102" s="167">
        <v>30260000</v>
      </c>
      <c r="J102" s="167">
        <v>30260000</v>
      </c>
      <c r="K102" s="37" t="s">
        <v>37</v>
      </c>
      <c r="L102" s="184" t="s">
        <v>35</v>
      </c>
      <c r="M102" s="184" t="s">
        <v>471</v>
      </c>
      <c r="N102" s="37" t="s">
        <v>1182</v>
      </c>
    </row>
    <row r="103" spans="1:14" ht="240" x14ac:dyDescent="0.25">
      <c r="A103" s="43">
        <f t="shared" si="1"/>
        <v>99</v>
      </c>
      <c r="B103" s="184" t="s">
        <v>1160</v>
      </c>
      <c r="C103" s="184" t="s">
        <v>1215</v>
      </c>
      <c r="D103" s="43" t="s">
        <v>1162</v>
      </c>
      <c r="E103" s="185" t="s">
        <v>1391</v>
      </c>
      <c r="F103" s="184" t="s">
        <v>1411</v>
      </c>
      <c r="G103" s="183" t="s">
        <v>1412</v>
      </c>
      <c r="H103" s="184">
        <v>40</v>
      </c>
      <c r="I103" s="167">
        <v>9905000</v>
      </c>
      <c r="J103" s="167">
        <v>9905000</v>
      </c>
      <c r="K103" s="37" t="s">
        <v>37</v>
      </c>
      <c r="L103" s="184" t="s">
        <v>35</v>
      </c>
      <c r="M103" s="184" t="s">
        <v>471</v>
      </c>
      <c r="N103" s="37" t="s">
        <v>1182</v>
      </c>
    </row>
    <row r="104" spans="1:14" ht="90" x14ac:dyDescent="0.25">
      <c r="A104" s="43">
        <f t="shared" si="1"/>
        <v>100</v>
      </c>
      <c r="B104" s="184" t="s">
        <v>1413</v>
      </c>
      <c r="C104" s="184" t="s">
        <v>1414</v>
      </c>
      <c r="D104" s="43" t="s">
        <v>1162</v>
      </c>
      <c r="E104" s="183" t="s">
        <v>1415</v>
      </c>
      <c r="F104" s="184" t="s">
        <v>1416</v>
      </c>
      <c r="G104" s="183" t="s">
        <v>1417</v>
      </c>
      <c r="H104" s="184">
        <v>1</v>
      </c>
      <c r="I104" s="167">
        <v>78145000</v>
      </c>
      <c r="J104" s="167">
        <v>78145000</v>
      </c>
      <c r="K104" s="37" t="s">
        <v>37</v>
      </c>
      <c r="L104" s="184" t="s">
        <v>35</v>
      </c>
      <c r="M104" s="184" t="s">
        <v>172</v>
      </c>
      <c r="N104" s="13"/>
    </row>
    <row r="105" spans="1:14" ht="120" x14ac:dyDescent="0.25">
      <c r="A105" s="43">
        <f t="shared" si="1"/>
        <v>101</v>
      </c>
      <c r="B105" s="184" t="s">
        <v>1413</v>
      </c>
      <c r="C105" s="184" t="s">
        <v>1414</v>
      </c>
      <c r="D105" s="43" t="s">
        <v>1162</v>
      </c>
      <c r="E105" s="183" t="s">
        <v>1415</v>
      </c>
      <c r="F105" s="184" t="s">
        <v>1418</v>
      </c>
      <c r="G105" s="183" t="s">
        <v>1419</v>
      </c>
      <c r="H105" s="184">
        <v>1</v>
      </c>
      <c r="I105" s="167">
        <v>18510000</v>
      </c>
      <c r="J105" s="167">
        <v>18510000</v>
      </c>
      <c r="K105" s="37" t="s">
        <v>37</v>
      </c>
      <c r="L105" s="184" t="s">
        <v>35</v>
      </c>
      <c r="M105" s="184" t="s">
        <v>172</v>
      </c>
      <c r="N105" s="13"/>
    </row>
    <row r="106" spans="1:14" ht="150" x14ac:dyDescent="0.25">
      <c r="A106" s="43">
        <f t="shared" si="1"/>
        <v>102</v>
      </c>
      <c r="B106" s="184" t="s">
        <v>1420</v>
      </c>
      <c r="C106" s="184" t="s">
        <v>1421</v>
      </c>
      <c r="D106" s="43" t="s">
        <v>1162</v>
      </c>
      <c r="E106" s="183" t="s">
        <v>1422</v>
      </c>
      <c r="F106" s="184" t="s">
        <v>1423</v>
      </c>
      <c r="G106" s="183" t="s">
        <v>1424</v>
      </c>
      <c r="H106" s="184">
        <v>2</v>
      </c>
      <c r="I106" s="167">
        <v>370000</v>
      </c>
      <c r="J106" s="167">
        <v>370000</v>
      </c>
      <c r="K106" s="37" t="s">
        <v>37</v>
      </c>
      <c r="L106" s="184" t="s">
        <v>35</v>
      </c>
      <c r="M106" s="184" t="s">
        <v>99</v>
      </c>
      <c r="N106" s="13"/>
    </row>
    <row r="107" spans="1:14" ht="270" x14ac:dyDescent="0.25">
      <c r="A107" s="43">
        <f t="shared" si="1"/>
        <v>103</v>
      </c>
      <c r="B107" s="184" t="s">
        <v>1316</v>
      </c>
      <c r="C107" s="184" t="s">
        <v>1425</v>
      </c>
      <c r="D107" s="43" t="s">
        <v>1162</v>
      </c>
      <c r="E107" s="183" t="s">
        <v>1318</v>
      </c>
      <c r="F107" s="184" t="s">
        <v>1426</v>
      </c>
      <c r="G107" s="185" t="s">
        <v>1424</v>
      </c>
      <c r="H107" s="184">
        <v>4</v>
      </c>
      <c r="I107" s="167">
        <v>740000</v>
      </c>
      <c r="J107" s="167">
        <v>740000</v>
      </c>
      <c r="K107" s="37" t="s">
        <v>37</v>
      </c>
      <c r="L107" s="184" t="s">
        <v>35</v>
      </c>
      <c r="M107" s="184" t="s">
        <v>99</v>
      </c>
      <c r="N107" s="13"/>
    </row>
    <row r="108" spans="1:14" ht="90" x14ac:dyDescent="0.25">
      <c r="A108" s="43">
        <f t="shared" si="1"/>
        <v>104</v>
      </c>
      <c r="B108" s="184" t="s">
        <v>561</v>
      </c>
      <c r="C108" s="184" t="s">
        <v>1427</v>
      </c>
      <c r="D108" s="43" t="s">
        <v>1162</v>
      </c>
      <c r="E108" s="183" t="s">
        <v>1428</v>
      </c>
      <c r="F108" s="184" t="s">
        <v>1426</v>
      </c>
      <c r="G108" s="183" t="s">
        <v>1424</v>
      </c>
      <c r="H108" s="184">
        <v>4</v>
      </c>
      <c r="I108" s="167">
        <v>740000</v>
      </c>
      <c r="J108" s="167">
        <v>740000</v>
      </c>
      <c r="K108" s="37" t="s">
        <v>37</v>
      </c>
      <c r="L108" s="184" t="s">
        <v>35</v>
      </c>
      <c r="M108" s="184" t="s">
        <v>99</v>
      </c>
      <c r="N108" s="13"/>
    </row>
    <row r="109" spans="1:14" ht="120" x14ac:dyDescent="0.25">
      <c r="A109" s="43">
        <f t="shared" si="1"/>
        <v>105</v>
      </c>
      <c r="B109" s="184" t="s">
        <v>580</v>
      </c>
      <c r="C109" s="184" t="s">
        <v>1429</v>
      </c>
      <c r="D109" s="43" t="s">
        <v>1162</v>
      </c>
      <c r="E109" s="165" t="s">
        <v>1430</v>
      </c>
      <c r="F109" s="184" t="s">
        <v>1426</v>
      </c>
      <c r="G109" s="183" t="s">
        <v>1424</v>
      </c>
      <c r="H109" s="184">
        <v>4</v>
      </c>
      <c r="I109" s="167">
        <v>740000</v>
      </c>
      <c r="J109" s="167">
        <v>740000</v>
      </c>
      <c r="K109" s="37" t="s">
        <v>37</v>
      </c>
      <c r="L109" s="184" t="s">
        <v>35</v>
      </c>
      <c r="M109" s="184" t="s">
        <v>99</v>
      </c>
      <c r="N109" s="13"/>
    </row>
    <row r="110" spans="1:14" ht="195" x14ac:dyDescent="0.25">
      <c r="A110" s="43">
        <f t="shared" si="1"/>
        <v>106</v>
      </c>
      <c r="B110" s="184" t="s">
        <v>1160</v>
      </c>
      <c r="C110" s="184" t="s">
        <v>1431</v>
      </c>
      <c r="D110" s="43" t="s">
        <v>1162</v>
      </c>
      <c r="E110" s="183" t="s">
        <v>1432</v>
      </c>
      <c r="F110" s="184" t="s">
        <v>1433</v>
      </c>
      <c r="G110" s="183" t="s">
        <v>1434</v>
      </c>
      <c r="H110" s="184">
        <v>3</v>
      </c>
      <c r="I110" s="167">
        <v>8445000</v>
      </c>
      <c r="J110" s="167">
        <v>8445000</v>
      </c>
      <c r="K110" s="37" t="s">
        <v>37</v>
      </c>
      <c r="L110" s="184" t="s">
        <v>35</v>
      </c>
      <c r="M110" s="184" t="s">
        <v>471</v>
      </c>
      <c r="N110" s="13"/>
    </row>
    <row r="111" spans="1:14" ht="195" x14ac:dyDescent="0.25">
      <c r="A111" s="43">
        <f t="shared" si="1"/>
        <v>107</v>
      </c>
      <c r="B111" s="184" t="s">
        <v>1160</v>
      </c>
      <c r="C111" s="184" t="s">
        <v>1431</v>
      </c>
      <c r="D111" s="43" t="s">
        <v>1162</v>
      </c>
      <c r="E111" s="183" t="s">
        <v>1432</v>
      </c>
      <c r="F111" s="184" t="s">
        <v>1435</v>
      </c>
      <c r="G111" s="185" t="s">
        <v>1436</v>
      </c>
      <c r="H111" s="184">
        <v>2</v>
      </c>
      <c r="I111" s="167">
        <v>2370000</v>
      </c>
      <c r="J111" s="167">
        <v>2370000</v>
      </c>
      <c r="K111" s="37" t="s">
        <v>37</v>
      </c>
      <c r="L111" s="184" t="s">
        <v>35</v>
      </c>
      <c r="M111" s="184" t="s">
        <v>471</v>
      </c>
      <c r="N111" s="13"/>
    </row>
    <row r="112" spans="1:14" ht="195" x14ac:dyDescent="0.25">
      <c r="A112" s="43">
        <f t="shared" si="1"/>
        <v>108</v>
      </c>
      <c r="B112" s="184" t="s">
        <v>1160</v>
      </c>
      <c r="C112" s="184" t="s">
        <v>1437</v>
      </c>
      <c r="D112" s="43" t="s">
        <v>1162</v>
      </c>
      <c r="E112" s="183" t="s">
        <v>1432</v>
      </c>
      <c r="F112" s="184" t="s">
        <v>1438</v>
      </c>
      <c r="G112" s="183" t="s">
        <v>1439</v>
      </c>
      <c r="H112" s="184">
        <v>80</v>
      </c>
      <c r="I112" s="167">
        <v>402235000</v>
      </c>
      <c r="J112" s="167">
        <v>402235000</v>
      </c>
      <c r="K112" s="37" t="s">
        <v>37</v>
      </c>
      <c r="L112" s="184" t="s">
        <v>1362</v>
      </c>
      <c r="M112" s="184" t="s">
        <v>80</v>
      </c>
      <c r="N112" s="13"/>
    </row>
    <row r="113" spans="1:14" ht="195" x14ac:dyDescent="0.25">
      <c r="A113" s="43">
        <f t="shared" si="1"/>
        <v>109</v>
      </c>
      <c r="B113" s="184" t="s">
        <v>1160</v>
      </c>
      <c r="C113" s="184" t="s">
        <v>1437</v>
      </c>
      <c r="D113" s="43" t="s">
        <v>1162</v>
      </c>
      <c r="E113" s="183" t="s">
        <v>1432</v>
      </c>
      <c r="F113" s="184" t="s">
        <v>1440</v>
      </c>
      <c r="G113" s="183" t="s">
        <v>1441</v>
      </c>
      <c r="H113" s="184">
        <v>80</v>
      </c>
      <c r="I113" s="167">
        <v>166505000</v>
      </c>
      <c r="J113" s="167">
        <v>166505000</v>
      </c>
      <c r="K113" s="37" t="s">
        <v>37</v>
      </c>
      <c r="L113" s="184" t="s">
        <v>1362</v>
      </c>
      <c r="M113" s="184" t="s">
        <v>80</v>
      </c>
      <c r="N113" s="13"/>
    </row>
    <row r="114" spans="1:14" ht="240" x14ac:dyDescent="0.25">
      <c r="A114" s="43">
        <f t="shared" si="1"/>
        <v>110</v>
      </c>
      <c r="B114" s="184" t="s">
        <v>1160</v>
      </c>
      <c r="C114" s="184" t="s">
        <v>1437</v>
      </c>
      <c r="D114" s="43" t="s">
        <v>1162</v>
      </c>
      <c r="E114" s="183" t="s">
        <v>1432</v>
      </c>
      <c r="F114" s="184" t="s">
        <v>1442</v>
      </c>
      <c r="G114" s="183" t="s">
        <v>1443</v>
      </c>
      <c r="H114" s="184">
        <v>80</v>
      </c>
      <c r="I114" s="167">
        <v>629220000</v>
      </c>
      <c r="J114" s="167">
        <v>629220000</v>
      </c>
      <c r="K114" s="37" t="s">
        <v>37</v>
      </c>
      <c r="L114" s="184" t="s">
        <v>1362</v>
      </c>
      <c r="M114" s="184" t="s">
        <v>80</v>
      </c>
      <c r="N114" s="13"/>
    </row>
    <row r="115" spans="1:14" ht="195" x14ac:dyDescent="0.25">
      <c r="A115" s="43">
        <f t="shared" si="1"/>
        <v>111</v>
      </c>
      <c r="B115" s="184" t="s">
        <v>1160</v>
      </c>
      <c r="C115" s="184" t="s">
        <v>1437</v>
      </c>
      <c r="D115" s="43" t="s">
        <v>1162</v>
      </c>
      <c r="E115" s="183" t="s">
        <v>1432</v>
      </c>
      <c r="F115" s="184" t="s">
        <v>1444</v>
      </c>
      <c r="G115" s="183" t="s">
        <v>1445</v>
      </c>
      <c r="H115" s="184">
        <v>2</v>
      </c>
      <c r="I115" s="167">
        <v>7225000</v>
      </c>
      <c r="J115" s="167">
        <v>7225000</v>
      </c>
      <c r="K115" s="37" t="s">
        <v>37</v>
      </c>
      <c r="L115" s="184" t="s">
        <v>1362</v>
      </c>
      <c r="M115" s="184" t="s">
        <v>80</v>
      </c>
      <c r="N115" s="13"/>
    </row>
    <row r="116" spans="1:14" ht="195" x14ac:dyDescent="0.25">
      <c r="A116" s="43">
        <f t="shared" si="1"/>
        <v>112</v>
      </c>
      <c r="B116" s="184" t="s">
        <v>1160</v>
      </c>
      <c r="C116" s="184" t="s">
        <v>1437</v>
      </c>
      <c r="D116" s="43" t="s">
        <v>1162</v>
      </c>
      <c r="E116" s="183" t="s">
        <v>1432</v>
      </c>
      <c r="F116" s="184" t="s">
        <v>1446</v>
      </c>
      <c r="G116" s="183" t="s">
        <v>1447</v>
      </c>
      <c r="H116" s="184">
        <v>20</v>
      </c>
      <c r="I116" s="167">
        <v>29495000</v>
      </c>
      <c r="J116" s="167">
        <v>29495000</v>
      </c>
      <c r="K116" s="37" t="s">
        <v>37</v>
      </c>
      <c r="L116" s="184" t="s">
        <v>1362</v>
      </c>
      <c r="M116" s="184" t="s">
        <v>80</v>
      </c>
      <c r="N116" s="13"/>
    </row>
    <row r="117" spans="1:14" ht="195" x14ac:dyDescent="0.25">
      <c r="A117" s="43">
        <f t="shared" si="1"/>
        <v>113</v>
      </c>
      <c r="B117" s="184" t="s">
        <v>1160</v>
      </c>
      <c r="C117" s="184" t="s">
        <v>1437</v>
      </c>
      <c r="D117" s="43" t="s">
        <v>1162</v>
      </c>
      <c r="E117" s="183" t="s">
        <v>1432</v>
      </c>
      <c r="F117" s="184" t="s">
        <v>1448</v>
      </c>
      <c r="G117" s="183" t="s">
        <v>1447</v>
      </c>
      <c r="H117" s="184">
        <v>41</v>
      </c>
      <c r="I117" s="167">
        <v>38070000</v>
      </c>
      <c r="J117" s="167">
        <v>38070000</v>
      </c>
      <c r="K117" s="37" t="s">
        <v>37</v>
      </c>
      <c r="L117" s="184" t="s">
        <v>1362</v>
      </c>
      <c r="M117" s="184" t="s">
        <v>80</v>
      </c>
      <c r="N117" s="13"/>
    </row>
    <row r="118" spans="1:14" ht="255" x14ac:dyDescent="0.25">
      <c r="A118" s="43">
        <f t="shared" si="1"/>
        <v>114</v>
      </c>
      <c r="B118" s="184" t="s">
        <v>1160</v>
      </c>
      <c r="C118" s="184" t="s">
        <v>1437</v>
      </c>
      <c r="D118" s="43" t="s">
        <v>1162</v>
      </c>
      <c r="E118" s="183" t="s">
        <v>1432</v>
      </c>
      <c r="F118" s="184" t="s">
        <v>1449</v>
      </c>
      <c r="G118" s="183" t="s">
        <v>1450</v>
      </c>
      <c r="H118" s="184">
        <v>2</v>
      </c>
      <c r="I118" s="167">
        <v>39890000</v>
      </c>
      <c r="J118" s="167">
        <v>39890000</v>
      </c>
      <c r="K118" s="37" t="s">
        <v>37</v>
      </c>
      <c r="L118" s="184" t="s">
        <v>1362</v>
      </c>
      <c r="M118" s="184" t="s">
        <v>80</v>
      </c>
      <c r="N118" s="13"/>
    </row>
    <row r="119" spans="1:14" ht="135" x14ac:dyDescent="0.25">
      <c r="A119" s="43">
        <f t="shared" si="1"/>
        <v>115</v>
      </c>
      <c r="B119" s="184" t="s">
        <v>1160</v>
      </c>
      <c r="C119" s="184" t="s">
        <v>1451</v>
      </c>
      <c r="D119" s="43" t="s">
        <v>1162</v>
      </c>
      <c r="E119" s="183" t="s">
        <v>1452</v>
      </c>
      <c r="F119" s="184" t="s">
        <v>1453</v>
      </c>
      <c r="G119" s="183" t="s">
        <v>1454</v>
      </c>
      <c r="H119" s="184">
        <v>1</v>
      </c>
      <c r="I119" s="167">
        <v>4925000</v>
      </c>
      <c r="J119" s="167">
        <v>4925000</v>
      </c>
      <c r="K119" s="37" t="s">
        <v>37</v>
      </c>
      <c r="L119" s="184" t="s">
        <v>35</v>
      </c>
      <c r="M119" s="184" t="s">
        <v>112</v>
      </c>
      <c r="N119" s="13"/>
    </row>
    <row r="120" spans="1:14" ht="135" x14ac:dyDescent="0.25">
      <c r="A120" s="43">
        <f t="shared" si="1"/>
        <v>116</v>
      </c>
      <c r="B120" s="43" t="s">
        <v>1160</v>
      </c>
      <c r="C120" s="43" t="s">
        <v>1455</v>
      </c>
      <c r="D120" s="43" t="s">
        <v>1162</v>
      </c>
      <c r="E120" s="183" t="s">
        <v>1452</v>
      </c>
      <c r="F120" s="43" t="s">
        <v>1456</v>
      </c>
      <c r="G120" s="165" t="s">
        <v>1457</v>
      </c>
      <c r="H120" s="184">
        <v>1</v>
      </c>
      <c r="I120" s="167">
        <v>260000</v>
      </c>
      <c r="J120" s="167">
        <v>260000</v>
      </c>
      <c r="K120" s="37" t="s">
        <v>37</v>
      </c>
      <c r="L120" s="43" t="s">
        <v>35</v>
      </c>
      <c r="M120" s="37" t="s">
        <v>103</v>
      </c>
      <c r="N120" s="13"/>
    </row>
    <row r="121" spans="1:14" ht="135" x14ac:dyDescent="0.25">
      <c r="A121" s="43">
        <f t="shared" si="1"/>
        <v>117</v>
      </c>
      <c r="B121" s="43" t="s">
        <v>1160</v>
      </c>
      <c r="C121" s="43" t="s">
        <v>1455</v>
      </c>
      <c r="D121" s="43" t="s">
        <v>1162</v>
      </c>
      <c r="E121" s="183" t="s">
        <v>1452</v>
      </c>
      <c r="F121" s="43" t="s">
        <v>1458</v>
      </c>
      <c r="G121" s="165" t="s">
        <v>1457</v>
      </c>
      <c r="H121" s="184">
        <v>1</v>
      </c>
      <c r="I121" s="167">
        <v>260000</v>
      </c>
      <c r="J121" s="167">
        <v>260000</v>
      </c>
      <c r="K121" s="37" t="s">
        <v>37</v>
      </c>
      <c r="L121" s="43" t="s">
        <v>35</v>
      </c>
      <c r="M121" s="37" t="s">
        <v>103</v>
      </c>
      <c r="N121" s="13"/>
    </row>
    <row r="122" spans="1:14" ht="135" x14ac:dyDescent="0.25">
      <c r="A122" s="43">
        <f t="shared" si="1"/>
        <v>118</v>
      </c>
      <c r="B122" s="43" t="s">
        <v>1160</v>
      </c>
      <c r="C122" s="43" t="s">
        <v>1455</v>
      </c>
      <c r="D122" s="43" t="s">
        <v>1162</v>
      </c>
      <c r="E122" s="183" t="s">
        <v>1452</v>
      </c>
      <c r="F122" s="43" t="s">
        <v>1459</v>
      </c>
      <c r="G122" s="165" t="s">
        <v>1457</v>
      </c>
      <c r="H122" s="184">
        <v>1</v>
      </c>
      <c r="I122" s="167">
        <v>260000</v>
      </c>
      <c r="J122" s="167">
        <v>260000</v>
      </c>
      <c r="K122" s="37" t="s">
        <v>37</v>
      </c>
      <c r="L122" s="43" t="s">
        <v>35</v>
      </c>
      <c r="M122" s="37" t="s">
        <v>103</v>
      </c>
      <c r="N122" s="13"/>
    </row>
    <row r="123" spans="1:14" ht="135" x14ac:dyDescent="0.25">
      <c r="A123" s="43">
        <f t="shared" si="1"/>
        <v>119</v>
      </c>
      <c r="B123" s="43" t="s">
        <v>1160</v>
      </c>
      <c r="C123" s="43" t="s">
        <v>1455</v>
      </c>
      <c r="D123" s="43" t="s">
        <v>1162</v>
      </c>
      <c r="E123" s="183" t="s">
        <v>1452</v>
      </c>
      <c r="F123" s="43" t="s">
        <v>1460</v>
      </c>
      <c r="G123" s="165" t="s">
        <v>1457</v>
      </c>
      <c r="H123" s="184">
        <v>1</v>
      </c>
      <c r="I123" s="167">
        <v>260000</v>
      </c>
      <c r="J123" s="167">
        <v>260000</v>
      </c>
      <c r="K123" s="37" t="s">
        <v>37</v>
      </c>
      <c r="L123" s="43" t="s">
        <v>35</v>
      </c>
      <c r="M123" s="37" t="s">
        <v>103</v>
      </c>
      <c r="N123" s="13"/>
    </row>
    <row r="124" spans="1:14" ht="135" x14ac:dyDescent="0.25">
      <c r="A124" s="43">
        <f t="shared" si="1"/>
        <v>120</v>
      </c>
      <c r="B124" s="43" t="s">
        <v>1160</v>
      </c>
      <c r="C124" s="43" t="s">
        <v>1455</v>
      </c>
      <c r="D124" s="43" t="s">
        <v>1162</v>
      </c>
      <c r="E124" s="183" t="s">
        <v>1452</v>
      </c>
      <c r="F124" s="43" t="s">
        <v>1461</v>
      </c>
      <c r="G124" s="165" t="s">
        <v>1457</v>
      </c>
      <c r="H124" s="184">
        <v>1</v>
      </c>
      <c r="I124" s="167">
        <v>260000</v>
      </c>
      <c r="J124" s="167">
        <v>260000</v>
      </c>
      <c r="K124" s="37" t="s">
        <v>37</v>
      </c>
      <c r="L124" s="43" t="s">
        <v>35</v>
      </c>
      <c r="M124" s="37" t="s">
        <v>103</v>
      </c>
      <c r="N124" s="13"/>
    </row>
    <row r="125" spans="1:14" ht="135" x14ac:dyDescent="0.25">
      <c r="A125" s="43">
        <f t="shared" si="1"/>
        <v>121</v>
      </c>
      <c r="B125" s="43" t="s">
        <v>1160</v>
      </c>
      <c r="C125" s="43" t="s">
        <v>1455</v>
      </c>
      <c r="D125" s="43" t="s">
        <v>1162</v>
      </c>
      <c r="E125" s="183" t="s">
        <v>1452</v>
      </c>
      <c r="F125" s="43" t="s">
        <v>1462</v>
      </c>
      <c r="G125" s="165" t="s">
        <v>1457</v>
      </c>
      <c r="H125" s="184">
        <v>1</v>
      </c>
      <c r="I125" s="167">
        <v>260000</v>
      </c>
      <c r="J125" s="167">
        <v>260000</v>
      </c>
      <c r="K125" s="37" t="s">
        <v>37</v>
      </c>
      <c r="L125" s="43" t="s">
        <v>35</v>
      </c>
      <c r="M125" s="37" t="s">
        <v>103</v>
      </c>
      <c r="N125" s="13"/>
    </row>
    <row r="126" spans="1:14" ht="135" x14ac:dyDescent="0.25">
      <c r="A126" s="43">
        <f t="shared" si="1"/>
        <v>122</v>
      </c>
      <c r="B126" s="43" t="s">
        <v>1160</v>
      </c>
      <c r="C126" s="43" t="s">
        <v>1455</v>
      </c>
      <c r="D126" s="43" t="s">
        <v>1162</v>
      </c>
      <c r="E126" s="183" t="s">
        <v>1452</v>
      </c>
      <c r="F126" s="43" t="s">
        <v>1463</v>
      </c>
      <c r="G126" s="165" t="s">
        <v>1457</v>
      </c>
      <c r="H126" s="184">
        <v>1</v>
      </c>
      <c r="I126" s="167">
        <v>260000</v>
      </c>
      <c r="J126" s="167">
        <v>260000</v>
      </c>
      <c r="K126" s="37" t="s">
        <v>37</v>
      </c>
      <c r="L126" s="43" t="s">
        <v>35</v>
      </c>
      <c r="M126" s="37" t="s">
        <v>103</v>
      </c>
      <c r="N126" s="13"/>
    </row>
    <row r="127" spans="1:14" ht="135" x14ac:dyDescent="0.25">
      <c r="A127" s="43">
        <f t="shared" si="1"/>
        <v>123</v>
      </c>
      <c r="B127" s="43" t="s">
        <v>1160</v>
      </c>
      <c r="C127" s="43" t="s">
        <v>1455</v>
      </c>
      <c r="D127" s="43" t="s">
        <v>1162</v>
      </c>
      <c r="E127" s="183" t="s">
        <v>1452</v>
      </c>
      <c r="F127" s="43" t="s">
        <v>1464</v>
      </c>
      <c r="G127" s="165" t="s">
        <v>1457</v>
      </c>
      <c r="H127" s="184">
        <v>1</v>
      </c>
      <c r="I127" s="167">
        <v>555000</v>
      </c>
      <c r="J127" s="167">
        <v>555000</v>
      </c>
      <c r="K127" s="37" t="s">
        <v>37</v>
      </c>
      <c r="L127" s="43" t="s">
        <v>35</v>
      </c>
      <c r="M127" s="37" t="s">
        <v>103</v>
      </c>
      <c r="N127" s="13"/>
    </row>
    <row r="128" spans="1:14" ht="135" x14ac:dyDescent="0.25">
      <c r="A128" s="43">
        <f t="shared" si="1"/>
        <v>124</v>
      </c>
      <c r="B128" s="43" t="s">
        <v>1160</v>
      </c>
      <c r="C128" s="43" t="s">
        <v>1455</v>
      </c>
      <c r="D128" s="43" t="s">
        <v>1162</v>
      </c>
      <c r="E128" s="183" t="s">
        <v>1452</v>
      </c>
      <c r="F128" s="43" t="s">
        <v>1465</v>
      </c>
      <c r="G128" s="165" t="s">
        <v>1457</v>
      </c>
      <c r="H128" s="184">
        <v>1</v>
      </c>
      <c r="I128" s="167">
        <v>555000</v>
      </c>
      <c r="J128" s="167">
        <v>555000</v>
      </c>
      <c r="K128" s="37" t="s">
        <v>37</v>
      </c>
      <c r="L128" s="43" t="s">
        <v>35</v>
      </c>
      <c r="M128" s="37" t="s">
        <v>103</v>
      </c>
      <c r="N128" s="13"/>
    </row>
    <row r="129" spans="1:14" ht="135" x14ac:dyDescent="0.25">
      <c r="A129" s="43">
        <f t="shared" si="1"/>
        <v>125</v>
      </c>
      <c r="B129" s="43" t="s">
        <v>1160</v>
      </c>
      <c r="C129" s="43" t="s">
        <v>1455</v>
      </c>
      <c r="D129" s="43" t="s">
        <v>1162</v>
      </c>
      <c r="E129" s="183" t="s">
        <v>1452</v>
      </c>
      <c r="F129" s="43" t="s">
        <v>1466</v>
      </c>
      <c r="G129" s="165" t="s">
        <v>1457</v>
      </c>
      <c r="H129" s="184">
        <v>1</v>
      </c>
      <c r="I129" s="167">
        <v>555000</v>
      </c>
      <c r="J129" s="167">
        <v>555000</v>
      </c>
      <c r="K129" s="37" t="s">
        <v>37</v>
      </c>
      <c r="L129" s="43" t="s">
        <v>35</v>
      </c>
      <c r="M129" s="37" t="s">
        <v>99</v>
      </c>
      <c r="N129" s="13"/>
    </row>
    <row r="130" spans="1:14" ht="195" x14ac:dyDescent="0.25">
      <c r="A130" s="43">
        <f t="shared" ref="A130:A138" si="2">+A129+1</f>
        <v>126</v>
      </c>
      <c r="B130" s="43" t="s">
        <v>1160</v>
      </c>
      <c r="C130" s="43" t="s">
        <v>1166</v>
      </c>
      <c r="D130" s="43" t="s">
        <v>1162</v>
      </c>
      <c r="E130" s="183" t="s">
        <v>1432</v>
      </c>
      <c r="F130" s="37" t="s">
        <v>1467</v>
      </c>
      <c r="G130" s="15" t="s">
        <v>1468</v>
      </c>
      <c r="H130" s="184">
        <v>300</v>
      </c>
      <c r="I130" s="167">
        <v>47145000</v>
      </c>
      <c r="J130" s="167">
        <v>47145000</v>
      </c>
      <c r="K130" s="37" t="s">
        <v>37</v>
      </c>
      <c r="L130" s="43" t="s">
        <v>35</v>
      </c>
      <c r="M130" s="37" t="s">
        <v>90</v>
      </c>
      <c r="N130" s="13"/>
    </row>
    <row r="131" spans="1:14" s="198" customFormat="1" ht="108" customHeight="1" x14ac:dyDescent="0.25">
      <c r="A131" s="43">
        <f t="shared" si="2"/>
        <v>127</v>
      </c>
      <c r="B131" s="43" t="s">
        <v>1478</v>
      </c>
      <c r="C131" s="43" t="s">
        <v>1479</v>
      </c>
      <c r="D131" s="43" t="s">
        <v>1162</v>
      </c>
      <c r="E131" s="43" t="s">
        <v>738</v>
      </c>
      <c r="F131" s="43" t="s">
        <v>1480</v>
      </c>
      <c r="G131" s="165" t="s">
        <v>1481</v>
      </c>
      <c r="H131" s="37">
        <v>20</v>
      </c>
      <c r="I131" s="196">
        <v>14685000</v>
      </c>
      <c r="J131" s="167">
        <v>14685000</v>
      </c>
      <c r="K131" s="197" t="s">
        <v>37</v>
      </c>
      <c r="L131" s="37" t="s">
        <v>252</v>
      </c>
      <c r="M131" s="43" t="s">
        <v>1482</v>
      </c>
      <c r="N131" s="43" t="s">
        <v>1482</v>
      </c>
    </row>
    <row r="132" spans="1:14" s="198" customFormat="1" ht="108" customHeight="1" x14ac:dyDescent="0.25">
      <c r="A132" s="43">
        <f t="shared" si="2"/>
        <v>128</v>
      </c>
      <c r="B132" s="43" t="s">
        <v>1483</v>
      </c>
      <c r="C132" s="43" t="s">
        <v>1484</v>
      </c>
      <c r="D132" s="43" t="s">
        <v>1162</v>
      </c>
      <c r="E132" s="43" t="s">
        <v>738</v>
      </c>
      <c r="F132" s="43" t="s">
        <v>1480</v>
      </c>
      <c r="G132" s="165" t="s">
        <v>1481</v>
      </c>
      <c r="H132" s="37">
        <v>1</v>
      </c>
      <c r="I132" s="196">
        <v>730000</v>
      </c>
      <c r="J132" s="167">
        <v>730000</v>
      </c>
      <c r="K132" s="197" t="s">
        <v>37</v>
      </c>
      <c r="L132" s="37" t="s">
        <v>252</v>
      </c>
      <c r="M132" s="43" t="s">
        <v>1482</v>
      </c>
      <c r="N132" s="43" t="s">
        <v>1482</v>
      </c>
    </row>
    <row r="133" spans="1:14" s="198" customFormat="1" ht="108" customHeight="1" x14ac:dyDescent="0.25">
      <c r="A133" s="43">
        <f t="shared" si="2"/>
        <v>129</v>
      </c>
      <c r="B133" s="43" t="s">
        <v>1483</v>
      </c>
      <c r="C133" s="179" t="s">
        <v>1484</v>
      </c>
      <c r="D133" s="43" t="s">
        <v>1162</v>
      </c>
      <c r="E133" s="165" t="s">
        <v>1485</v>
      </c>
      <c r="F133" s="43" t="s">
        <v>1486</v>
      </c>
      <c r="G133" s="165" t="s">
        <v>1487</v>
      </c>
      <c r="H133" s="37">
        <v>5</v>
      </c>
      <c r="I133" s="196">
        <v>750000</v>
      </c>
      <c r="J133" s="196">
        <v>750000</v>
      </c>
      <c r="K133" s="197" t="s">
        <v>37</v>
      </c>
      <c r="L133" s="37" t="s">
        <v>252</v>
      </c>
      <c r="M133" s="43" t="s">
        <v>1482</v>
      </c>
      <c r="N133" s="43" t="s">
        <v>1482</v>
      </c>
    </row>
    <row r="134" spans="1:14" s="198" customFormat="1" ht="108" customHeight="1" x14ac:dyDescent="0.25">
      <c r="A134" s="43">
        <f t="shared" si="2"/>
        <v>130</v>
      </c>
      <c r="B134" s="43" t="s">
        <v>1483</v>
      </c>
      <c r="C134" s="179" t="s">
        <v>1484</v>
      </c>
      <c r="D134" s="43" t="s">
        <v>1162</v>
      </c>
      <c r="E134" s="165" t="s">
        <v>1485</v>
      </c>
      <c r="F134" s="43" t="s">
        <v>1488</v>
      </c>
      <c r="G134" s="165" t="s">
        <v>1487</v>
      </c>
      <c r="H134" s="37">
        <v>5</v>
      </c>
      <c r="I134" s="196">
        <v>955000</v>
      </c>
      <c r="J134" s="167">
        <v>955000</v>
      </c>
      <c r="K134" s="197" t="s">
        <v>37</v>
      </c>
      <c r="L134" s="37" t="s">
        <v>252</v>
      </c>
      <c r="M134" s="43" t="s">
        <v>1482</v>
      </c>
      <c r="N134" s="43" t="s">
        <v>1482</v>
      </c>
    </row>
    <row r="135" spans="1:14" s="198" customFormat="1" ht="108" customHeight="1" x14ac:dyDescent="0.25">
      <c r="A135" s="43">
        <f t="shared" si="2"/>
        <v>131</v>
      </c>
      <c r="B135" s="179" t="s">
        <v>1379</v>
      </c>
      <c r="C135" s="179" t="s">
        <v>1380</v>
      </c>
      <c r="D135" s="43" t="s">
        <v>1162</v>
      </c>
      <c r="E135" s="165" t="s">
        <v>1489</v>
      </c>
      <c r="F135" s="179" t="s">
        <v>1490</v>
      </c>
      <c r="G135" s="165" t="s">
        <v>1491</v>
      </c>
      <c r="H135" s="37">
        <v>2</v>
      </c>
      <c r="I135" s="196">
        <v>1000000</v>
      </c>
      <c r="J135" s="167">
        <v>1000000</v>
      </c>
      <c r="K135" s="197" t="s">
        <v>37</v>
      </c>
      <c r="L135" s="37" t="s">
        <v>252</v>
      </c>
      <c r="M135" s="43" t="s">
        <v>1482</v>
      </c>
      <c r="N135" s="43" t="s">
        <v>1482</v>
      </c>
    </row>
    <row r="136" spans="1:14" ht="141.75" customHeight="1" x14ac:dyDescent="0.25">
      <c r="A136" s="43">
        <f t="shared" si="2"/>
        <v>132</v>
      </c>
      <c r="B136" s="179" t="s">
        <v>1379</v>
      </c>
      <c r="C136" s="179" t="s">
        <v>1380</v>
      </c>
      <c r="D136" s="43" t="s">
        <v>1162</v>
      </c>
      <c r="E136" s="165" t="s">
        <v>1489</v>
      </c>
      <c r="F136" s="43" t="s">
        <v>1488</v>
      </c>
      <c r="G136" s="165" t="s">
        <v>1491</v>
      </c>
      <c r="H136" s="37">
        <v>2</v>
      </c>
      <c r="I136" s="196">
        <v>385000</v>
      </c>
      <c r="J136" s="167">
        <v>385000</v>
      </c>
      <c r="K136" s="199" t="s">
        <v>37</v>
      </c>
      <c r="L136" s="37" t="s">
        <v>252</v>
      </c>
      <c r="M136" s="43" t="s">
        <v>1482</v>
      </c>
      <c r="N136" s="43" t="s">
        <v>1482</v>
      </c>
    </row>
    <row r="137" spans="1:14" ht="129" customHeight="1" x14ac:dyDescent="0.25">
      <c r="A137" s="43">
        <f t="shared" si="2"/>
        <v>133</v>
      </c>
      <c r="B137" s="43" t="s">
        <v>1492</v>
      </c>
      <c r="C137" s="43" t="s">
        <v>628</v>
      </c>
      <c r="D137" s="43" t="s">
        <v>1162</v>
      </c>
      <c r="E137" s="201" t="s">
        <v>1493</v>
      </c>
      <c r="F137" s="43" t="s">
        <v>1494</v>
      </c>
      <c r="G137" s="165" t="s">
        <v>1495</v>
      </c>
      <c r="H137" s="43">
        <v>3</v>
      </c>
      <c r="I137" s="196">
        <v>1145000</v>
      </c>
      <c r="J137" s="196">
        <v>1145000</v>
      </c>
      <c r="K137" s="197" t="s">
        <v>37</v>
      </c>
      <c r="L137" s="37" t="s">
        <v>35</v>
      </c>
      <c r="M137" s="37" t="s">
        <v>99</v>
      </c>
      <c r="N137" s="37"/>
    </row>
    <row r="138" spans="1:14" ht="129" customHeight="1" thickBot="1" x14ac:dyDescent="0.3">
      <c r="A138" s="43">
        <f t="shared" si="2"/>
        <v>134</v>
      </c>
      <c r="B138" s="43" t="s">
        <v>1321</v>
      </c>
      <c r="C138" s="43" t="s">
        <v>1496</v>
      </c>
      <c r="D138" s="43" t="s">
        <v>1162</v>
      </c>
      <c r="E138" s="165" t="s">
        <v>1497</v>
      </c>
      <c r="F138" s="43" t="s">
        <v>1498</v>
      </c>
      <c r="G138" s="203" t="s">
        <v>1499</v>
      </c>
      <c r="H138" s="204">
        <v>1</v>
      </c>
      <c r="I138" s="205">
        <v>1140000</v>
      </c>
      <c r="J138" s="205">
        <v>1140000</v>
      </c>
      <c r="K138" s="197" t="s">
        <v>37</v>
      </c>
      <c r="L138" s="37" t="s">
        <v>35</v>
      </c>
      <c r="M138" s="43" t="s">
        <v>90</v>
      </c>
      <c r="N138" s="37"/>
    </row>
    <row r="139" spans="1:14" s="202" customFormat="1" ht="15.75" thickBot="1" x14ac:dyDescent="0.3">
      <c r="G139" s="206" t="s">
        <v>1153</v>
      </c>
      <c r="H139" s="207"/>
      <c r="I139" s="208">
        <f>SUM(I5:I138)</f>
        <v>8176345000</v>
      </c>
      <c r="J139" s="209">
        <f>SUM(J5:J138)</f>
        <v>7357695000</v>
      </c>
      <c r="K139" s="181"/>
    </row>
    <row r="140" spans="1:14" s="180" customFormat="1" x14ac:dyDescent="0.25">
      <c r="I140" s="200"/>
      <c r="J140" s="186"/>
      <c r="K140" s="186"/>
    </row>
  </sheetData>
  <mergeCells count="3">
    <mergeCell ref="B1:M1"/>
    <mergeCell ref="B2:M2"/>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F1C0-C265-4111-A950-F7BF0778B3F1}">
  <sheetPr>
    <tabColor theme="9" tint="0.39997558519241921"/>
  </sheetPr>
  <dimension ref="A1:Q119"/>
  <sheetViews>
    <sheetView topLeftCell="A8" zoomScale="70" zoomScaleNormal="70" workbookViewId="0">
      <selection activeCell="I12" sqref="I12:J12"/>
    </sheetView>
  </sheetViews>
  <sheetFormatPr baseColWidth="10" defaultRowHeight="15" x14ac:dyDescent="0.25"/>
  <cols>
    <col min="1" max="1" width="11.42578125" style="236" bestFit="1" customWidth="1"/>
    <col min="2" max="2" width="25.28515625" hidden="1" customWidth="1"/>
    <col min="3" max="3" width="40.85546875" hidden="1" customWidth="1"/>
    <col min="4" max="4" width="20.42578125" hidden="1" customWidth="1"/>
    <col min="5" max="5" width="41.5703125" style="20" hidden="1" customWidth="1"/>
    <col min="6" max="6" width="73" style="20" customWidth="1"/>
    <col min="7" max="7" width="42.5703125" style="20" hidden="1" customWidth="1"/>
    <col min="8" max="8" width="15.7109375" hidden="1" customWidth="1"/>
    <col min="9" max="9" width="22.85546875" customWidth="1"/>
    <col min="10" max="10" width="23" customWidth="1"/>
    <col min="11" max="11" width="20" customWidth="1"/>
    <col min="12" max="12" width="20.7109375" customWidth="1"/>
    <col min="13" max="13" width="21" customWidth="1"/>
    <col min="14" max="15" width="23" customWidth="1"/>
  </cols>
  <sheetData>
    <row r="1" spans="1:17" s="4" customFormat="1" ht="26.25" x14ac:dyDescent="0.4">
      <c r="A1" s="235"/>
      <c r="B1" s="261" t="s">
        <v>40</v>
      </c>
      <c r="C1" s="261"/>
      <c r="D1" s="261"/>
      <c r="E1" s="261"/>
      <c r="F1" s="261"/>
      <c r="G1" s="261"/>
      <c r="H1" s="261"/>
      <c r="I1" s="261"/>
      <c r="J1" s="261"/>
      <c r="K1" s="261"/>
      <c r="L1" s="261"/>
      <c r="M1" s="261"/>
      <c r="N1" s="11"/>
      <c r="O1" s="11"/>
    </row>
    <row r="2" spans="1:17" s="4" customFormat="1" ht="26.25" x14ac:dyDescent="0.4">
      <c r="A2" s="235"/>
      <c r="B2" s="261" t="s">
        <v>45</v>
      </c>
      <c r="C2" s="261"/>
      <c r="D2" s="261"/>
      <c r="E2" s="261"/>
      <c r="F2" s="261"/>
      <c r="G2" s="261"/>
      <c r="H2" s="261"/>
      <c r="I2" s="261"/>
      <c r="J2" s="261"/>
      <c r="K2" s="261"/>
      <c r="L2" s="261"/>
      <c r="M2" s="261"/>
      <c r="N2" s="11"/>
      <c r="O2" s="11"/>
    </row>
    <row r="3" spans="1:17" ht="21.75" customHeight="1" x14ac:dyDescent="0.4">
      <c r="B3" s="261" t="s">
        <v>47</v>
      </c>
      <c r="C3" s="261"/>
      <c r="D3" s="261"/>
      <c r="E3" s="261"/>
      <c r="F3" s="261"/>
      <c r="G3" s="261"/>
      <c r="H3" s="261"/>
      <c r="I3" s="261"/>
      <c r="J3" s="261"/>
      <c r="K3" s="261"/>
      <c r="L3" s="261"/>
      <c r="M3" s="261"/>
      <c r="N3" s="12"/>
      <c r="O3" s="12"/>
    </row>
    <row r="4" spans="1:17" ht="81" customHeight="1" x14ac:dyDescent="0.25">
      <c r="A4" s="234" t="s">
        <v>1</v>
      </c>
      <c r="B4" s="5" t="s">
        <v>11</v>
      </c>
      <c r="C4" s="159" t="s">
        <v>20</v>
      </c>
      <c r="D4" s="159" t="s">
        <v>36</v>
      </c>
      <c r="E4" s="160" t="s">
        <v>42</v>
      </c>
      <c r="F4" s="160" t="s">
        <v>0</v>
      </c>
      <c r="G4" s="160" t="s">
        <v>41</v>
      </c>
      <c r="H4" s="159" t="s">
        <v>1</v>
      </c>
      <c r="I4" s="159" t="s">
        <v>43</v>
      </c>
      <c r="J4" s="5" t="s">
        <v>44</v>
      </c>
      <c r="K4" s="5" t="s">
        <v>39</v>
      </c>
      <c r="L4" s="5" t="s">
        <v>4</v>
      </c>
      <c r="M4" s="5" t="s">
        <v>12</v>
      </c>
      <c r="N4" s="5" t="s">
        <v>46</v>
      </c>
      <c r="O4" s="5" t="s">
        <v>62</v>
      </c>
    </row>
    <row r="5" spans="1:17" s="10" customFormat="1" ht="125.25" customHeight="1" x14ac:dyDescent="0.25">
      <c r="A5" s="237">
        <v>1</v>
      </c>
      <c r="B5" s="16" t="s">
        <v>66</v>
      </c>
      <c r="C5" s="161" t="s">
        <v>57</v>
      </c>
      <c r="D5" s="161" t="s">
        <v>57</v>
      </c>
      <c r="E5" s="162" t="s">
        <v>67</v>
      </c>
      <c r="F5" s="162" t="s">
        <v>51</v>
      </c>
      <c r="G5" s="162" t="s">
        <v>72</v>
      </c>
      <c r="H5" s="163">
        <v>1</v>
      </c>
      <c r="I5" s="164">
        <v>1487176518.9951999</v>
      </c>
      <c r="J5" s="27">
        <f>+(I5/12)*6</f>
        <v>743588259.49759996</v>
      </c>
      <c r="K5" s="8" t="s">
        <v>37</v>
      </c>
      <c r="L5" s="6" t="s">
        <v>35</v>
      </c>
      <c r="M5" s="22">
        <v>44744</v>
      </c>
      <c r="N5" s="23" t="s">
        <v>70</v>
      </c>
      <c r="O5" s="23" t="s">
        <v>63</v>
      </c>
      <c r="Q5" s="158"/>
    </row>
    <row r="6" spans="1:17" s="10" customFormat="1" ht="83.25" customHeight="1" x14ac:dyDescent="0.25">
      <c r="A6" s="237">
        <f t="shared" ref="A6:A11" si="0">+A5+1</f>
        <v>2</v>
      </c>
      <c r="B6" s="16" t="s">
        <v>66</v>
      </c>
      <c r="C6" s="161" t="s">
        <v>56</v>
      </c>
      <c r="D6" s="161" t="s">
        <v>56</v>
      </c>
      <c r="E6" s="162" t="s">
        <v>67</v>
      </c>
      <c r="F6" s="162" t="s">
        <v>50</v>
      </c>
      <c r="G6" s="162" t="s">
        <v>1158</v>
      </c>
      <c r="H6" s="163">
        <v>1</v>
      </c>
      <c r="I6" s="164">
        <v>467748169.96799999</v>
      </c>
      <c r="J6" s="9">
        <f>+(I6/12)*8</f>
        <v>311832113.31199998</v>
      </c>
      <c r="K6" s="8" t="s">
        <v>37</v>
      </c>
      <c r="L6" s="6" t="s">
        <v>35</v>
      </c>
      <c r="M6" s="24">
        <v>44678</v>
      </c>
      <c r="N6" s="23" t="s">
        <v>70</v>
      </c>
      <c r="O6" s="23" t="s">
        <v>63</v>
      </c>
      <c r="Q6" s="158"/>
    </row>
    <row r="7" spans="1:17" s="10" customFormat="1" ht="110.25" customHeight="1" x14ac:dyDescent="0.25">
      <c r="A7" s="237">
        <f t="shared" si="0"/>
        <v>3</v>
      </c>
      <c r="B7" s="16" t="s">
        <v>66</v>
      </c>
      <c r="C7" s="161" t="s">
        <v>58</v>
      </c>
      <c r="D7" s="161" t="s">
        <v>58</v>
      </c>
      <c r="E7" s="162" t="s">
        <v>67</v>
      </c>
      <c r="F7" s="162" t="s">
        <v>52</v>
      </c>
      <c r="G7" s="162" t="s">
        <v>73</v>
      </c>
      <c r="H7" s="163">
        <v>1</v>
      </c>
      <c r="I7" s="164">
        <v>385445000</v>
      </c>
      <c r="J7" s="9">
        <f>+(I7/12)*1</f>
        <v>32120416.666666668</v>
      </c>
      <c r="K7" s="8" t="s">
        <v>37</v>
      </c>
      <c r="L7" s="6" t="s">
        <v>35</v>
      </c>
      <c r="M7" s="22">
        <v>44886</v>
      </c>
      <c r="N7" s="23" t="s">
        <v>70</v>
      </c>
      <c r="O7" s="23" t="s">
        <v>63</v>
      </c>
      <c r="Q7" s="158"/>
    </row>
    <row r="8" spans="1:17" s="10" customFormat="1" ht="93" customHeight="1" x14ac:dyDescent="0.25">
      <c r="A8" s="237">
        <f t="shared" si="0"/>
        <v>4</v>
      </c>
      <c r="B8" s="16" t="s">
        <v>66</v>
      </c>
      <c r="C8" s="161" t="s">
        <v>54</v>
      </c>
      <c r="D8" s="161" t="s">
        <v>54</v>
      </c>
      <c r="E8" s="162" t="s">
        <v>67</v>
      </c>
      <c r="F8" s="162" t="s">
        <v>48</v>
      </c>
      <c r="G8" s="162" t="s">
        <v>71</v>
      </c>
      <c r="H8" s="163">
        <v>1</v>
      </c>
      <c r="I8" s="164">
        <v>274000000</v>
      </c>
      <c r="J8" s="9">
        <f>+I8</f>
        <v>274000000</v>
      </c>
      <c r="K8" s="8" t="s">
        <v>37</v>
      </c>
      <c r="L8" s="6" t="s">
        <v>35</v>
      </c>
      <c r="M8" s="22">
        <v>44579</v>
      </c>
      <c r="N8" s="23" t="s">
        <v>70</v>
      </c>
      <c r="O8" s="23" t="s">
        <v>63</v>
      </c>
      <c r="Q8" s="158"/>
    </row>
    <row r="9" spans="1:17" s="10" customFormat="1" ht="94.5" customHeight="1" x14ac:dyDescent="0.25">
      <c r="A9" s="237">
        <f t="shared" si="0"/>
        <v>5</v>
      </c>
      <c r="B9" s="16" t="s">
        <v>66</v>
      </c>
      <c r="C9" s="161" t="s">
        <v>59</v>
      </c>
      <c r="D9" s="161" t="s">
        <v>59</v>
      </c>
      <c r="E9" s="162" t="s">
        <v>67</v>
      </c>
      <c r="F9" s="162" t="s">
        <v>53</v>
      </c>
      <c r="G9" s="162" t="s">
        <v>1154</v>
      </c>
      <c r="H9" s="163">
        <v>1</v>
      </c>
      <c r="I9" s="164">
        <v>272000000</v>
      </c>
      <c r="J9" s="9">
        <v>1</v>
      </c>
      <c r="K9" s="8" t="s">
        <v>37</v>
      </c>
      <c r="L9" s="6" t="s">
        <v>35</v>
      </c>
      <c r="M9" s="22">
        <v>44961</v>
      </c>
      <c r="N9" s="23" t="s">
        <v>70</v>
      </c>
      <c r="O9" s="23" t="s">
        <v>63</v>
      </c>
      <c r="Q9" s="158"/>
    </row>
    <row r="10" spans="1:17" s="10" customFormat="1" ht="60" customHeight="1" x14ac:dyDescent="0.25">
      <c r="A10" s="237">
        <f t="shared" si="0"/>
        <v>6</v>
      </c>
      <c r="B10" s="16" t="s">
        <v>66</v>
      </c>
      <c r="C10" s="161" t="s">
        <v>55</v>
      </c>
      <c r="D10" s="161" t="s">
        <v>55</v>
      </c>
      <c r="E10" s="162" t="s">
        <v>67</v>
      </c>
      <c r="F10" s="162" t="s">
        <v>49</v>
      </c>
      <c r="G10" s="162" t="s">
        <v>74</v>
      </c>
      <c r="H10" s="163">
        <v>1</v>
      </c>
      <c r="I10" s="164">
        <v>16400000</v>
      </c>
      <c r="J10" s="9">
        <f>+(I10/12)*7.5</f>
        <v>10250000</v>
      </c>
      <c r="K10" s="8" t="s">
        <v>37</v>
      </c>
      <c r="L10" s="6" t="s">
        <v>35</v>
      </c>
      <c r="M10" s="22">
        <v>44691</v>
      </c>
      <c r="N10" s="23" t="s">
        <v>70</v>
      </c>
      <c r="O10" s="23" t="s">
        <v>63</v>
      </c>
      <c r="Q10" s="158"/>
    </row>
    <row r="11" spans="1:17" s="10" customFormat="1" ht="132" thickBot="1" x14ac:dyDescent="0.3">
      <c r="A11" s="237">
        <f t="shared" si="0"/>
        <v>7</v>
      </c>
      <c r="B11" s="16" t="s">
        <v>65</v>
      </c>
      <c r="C11" s="7" t="s">
        <v>61</v>
      </c>
      <c r="D11" s="7" t="s">
        <v>61</v>
      </c>
      <c r="E11" s="25" t="s">
        <v>75</v>
      </c>
      <c r="F11" s="162" t="s">
        <v>60</v>
      </c>
      <c r="G11" s="154" t="s">
        <v>1155</v>
      </c>
      <c r="H11" s="147">
        <v>1</v>
      </c>
      <c r="I11" s="164">
        <f>+(10486.69*639)</f>
        <v>6700994.9100000001</v>
      </c>
      <c r="J11" s="148">
        <f>+((10486.69*639)/12)*3</f>
        <v>1675248.7275</v>
      </c>
      <c r="K11" s="8" t="s">
        <v>37</v>
      </c>
      <c r="L11" s="6" t="s">
        <v>35</v>
      </c>
      <c r="M11" s="144">
        <v>44835</v>
      </c>
      <c r="N11" s="23" t="s">
        <v>70</v>
      </c>
      <c r="O11" s="23" t="s">
        <v>64</v>
      </c>
    </row>
    <row r="12" spans="1:17" ht="45" customHeight="1" thickBot="1" x14ac:dyDescent="0.3">
      <c r="A12" s="237"/>
      <c r="B12" s="7"/>
      <c r="C12" s="7"/>
      <c r="D12" s="6"/>
      <c r="E12" s="17"/>
      <c r="F12" s="145"/>
      <c r="G12" s="155" t="s">
        <v>726</v>
      </c>
      <c r="H12" s="151"/>
      <c r="I12" s="152">
        <f>SUM(I5:I11)</f>
        <v>2909470683.8731995</v>
      </c>
      <c r="J12" s="152">
        <f>SUM(J5:J11)</f>
        <v>1373466039.2037666</v>
      </c>
      <c r="K12" s="146"/>
      <c r="L12" s="6"/>
      <c r="M12" s="6"/>
      <c r="N12" s="13"/>
      <c r="O12" s="13"/>
    </row>
    <row r="13" spans="1:17" x14ac:dyDescent="0.25">
      <c r="A13" s="237"/>
      <c r="B13" s="7"/>
      <c r="C13" s="7"/>
      <c r="D13" s="6"/>
      <c r="E13" s="26"/>
      <c r="F13" s="18"/>
      <c r="G13" s="156"/>
      <c r="H13" s="149"/>
      <c r="I13" s="149"/>
      <c r="J13" s="150"/>
      <c r="K13" s="8"/>
      <c r="L13" s="6"/>
      <c r="M13" s="6"/>
      <c r="N13" s="13"/>
      <c r="O13" s="13"/>
    </row>
    <row r="14" spans="1:17" x14ac:dyDescent="0.25">
      <c r="A14" s="238" t="s">
        <v>68</v>
      </c>
      <c r="B14" s="153" t="s">
        <v>68</v>
      </c>
      <c r="C14" s="10"/>
      <c r="D14" s="10"/>
      <c r="E14" s="19"/>
      <c r="F14" s="19"/>
      <c r="G14" s="19"/>
      <c r="H14" s="10"/>
      <c r="I14" s="10"/>
      <c r="J14" s="10"/>
      <c r="K14" s="10"/>
      <c r="L14" s="10"/>
      <c r="M14" s="10"/>
    </row>
    <row r="15" spans="1:17" ht="42.75" customHeight="1" x14ac:dyDescent="0.25">
      <c r="B15" s="262" t="s">
        <v>69</v>
      </c>
      <c r="C15" s="263"/>
      <c r="D15" s="263"/>
      <c r="E15" s="19"/>
      <c r="F15" s="19"/>
      <c r="G15" s="19"/>
      <c r="H15" s="10"/>
      <c r="I15" s="10"/>
      <c r="J15" s="10"/>
      <c r="K15" s="10"/>
      <c r="L15" s="10"/>
      <c r="M15" s="10"/>
    </row>
    <row r="16" spans="1:17" x14ac:dyDescent="0.25">
      <c r="A16" s="239"/>
      <c r="B16" s="10"/>
      <c r="C16" s="10"/>
      <c r="D16" s="10"/>
      <c r="E16" s="19"/>
      <c r="F16" s="19"/>
      <c r="G16" s="19"/>
      <c r="H16" s="10"/>
      <c r="I16" s="10"/>
      <c r="J16" s="10"/>
      <c r="K16" s="10"/>
      <c r="L16" s="10"/>
      <c r="M16" s="10"/>
    </row>
    <row r="17" spans="1:13" x14ac:dyDescent="0.25">
      <c r="A17" s="239"/>
      <c r="B17" s="10"/>
      <c r="C17" s="10"/>
      <c r="D17" s="10"/>
      <c r="E17" s="19"/>
      <c r="F17" s="19"/>
      <c r="G17" s="19"/>
      <c r="H17" s="10"/>
      <c r="I17" s="10"/>
      <c r="J17" s="10"/>
      <c r="K17" s="10"/>
      <c r="L17" s="10"/>
      <c r="M17" s="10"/>
    </row>
    <row r="18" spans="1:13" x14ac:dyDescent="0.25">
      <c r="A18" s="239"/>
      <c r="B18" s="10"/>
      <c r="C18" s="10"/>
      <c r="D18" s="10"/>
      <c r="E18" s="19"/>
      <c r="F18" s="19"/>
      <c r="G18" s="19"/>
      <c r="H18" s="10"/>
      <c r="I18" s="10"/>
      <c r="J18" s="10"/>
      <c r="K18" s="10"/>
      <c r="L18" s="10"/>
      <c r="M18" s="10"/>
    </row>
    <row r="19" spans="1:13" x14ac:dyDescent="0.25">
      <c r="A19" s="239"/>
      <c r="B19" s="10"/>
      <c r="C19" s="10"/>
      <c r="D19" s="10"/>
      <c r="E19" s="19"/>
      <c r="F19" s="19"/>
      <c r="G19" s="19"/>
      <c r="H19" s="10"/>
      <c r="I19" s="10"/>
      <c r="J19" s="10"/>
      <c r="K19" s="10"/>
      <c r="L19" s="10"/>
      <c r="M19" s="10"/>
    </row>
    <row r="20" spans="1:13" x14ac:dyDescent="0.25">
      <c r="A20" s="239"/>
      <c r="B20" s="10"/>
      <c r="C20" s="10"/>
      <c r="D20" s="10"/>
      <c r="E20" s="19"/>
      <c r="F20" s="19"/>
      <c r="G20" s="19"/>
      <c r="H20" s="10"/>
      <c r="I20" s="10"/>
      <c r="J20" s="10"/>
      <c r="K20" s="10"/>
      <c r="L20" s="10"/>
      <c r="M20" s="10"/>
    </row>
    <row r="21" spans="1:13" x14ac:dyDescent="0.25">
      <c r="A21" s="239"/>
      <c r="B21" s="10"/>
      <c r="C21" s="10"/>
      <c r="D21" s="10"/>
      <c r="E21" s="19"/>
      <c r="F21" s="19"/>
      <c r="G21" s="19"/>
      <c r="H21" s="10"/>
      <c r="I21" s="10"/>
      <c r="J21" s="10"/>
      <c r="K21" s="10"/>
      <c r="L21" s="10"/>
      <c r="M21" s="10"/>
    </row>
    <row r="22" spans="1:13" x14ac:dyDescent="0.25">
      <c r="A22" s="239"/>
      <c r="B22" s="10"/>
      <c r="C22" s="10"/>
      <c r="D22" s="10"/>
      <c r="E22" s="19"/>
      <c r="F22" s="19"/>
      <c r="G22" s="19"/>
      <c r="H22" s="10"/>
      <c r="I22" s="10"/>
      <c r="J22" s="10"/>
      <c r="K22" s="10"/>
      <c r="L22" s="10"/>
      <c r="M22" s="10"/>
    </row>
    <row r="23" spans="1:13" x14ac:dyDescent="0.25">
      <c r="A23" s="239"/>
      <c r="B23" s="10"/>
      <c r="C23" s="10"/>
      <c r="D23" s="10"/>
      <c r="E23" s="19"/>
      <c r="F23" s="19"/>
      <c r="G23" s="19"/>
      <c r="H23" s="10"/>
      <c r="I23" s="10"/>
      <c r="J23" s="10"/>
      <c r="K23" s="10"/>
      <c r="L23" s="10"/>
      <c r="M23" s="10"/>
    </row>
    <row r="24" spans="1:13" x14ac:dyDescent="0.25">
      <c r="A24" s="239"/>
      <c r="B24" s="10"/>
      <c r="C24" s="10"/>
      <c r="D24" s="10"/>
      <c r="E24" s="19"/>
      <c r="F24" s="19"/>
      <c r="G24" s="19"/>
      <c r="H24" s="10"/>
      <c r="I24" s="10"/>
      <c r="J24" s="10"/>
      <c r="K24" s="10"/>
      <c r="L24" s="10"/>
      <c r="M24" s="10"/>
    </row>
    <row r="25" spans="1:13" x14ac:dyDescent="0.25">
      <c r="A25" s="239"/>
      <c r="B25" s="10"/>
      <c r="C25" s="10"/>
      <c r="D25" s="10"/>
      <c r="E25" s="19"/>
      <c r="F25" s="19"/>
      <c r="G25" s="19"/>
      <c r="H25" s="10"/>
      <c r="I25" s="10"/>
      <c r="J25" s="10"/>
      <c r="K25" s="10"/>
      <c r="L25" s="10"/>
      <c r="M25" s="10"/>
    </row>
    <row r="26" spans="1:13" x14ac:dyDescent="0.25">
      <c r="A26" s="239"/>
      <c r="B26" s="10"/>
      <c r="C26" s="10"/>
      <c r="D26" s="10"/>
      <c r="E26" s="19"/>
      <c r="F26" s="19"/>
      <c r="G26" s="19"/>
      <c r="H26" s="10"/>
      <c r="I26" s="10"/>
      <c r="J26" s="10"/>
      <c r="K26" s="10"/>
      <c r="L26" s="10"/>
      <c r="M26" s="10"/>
    </row>
    <row r="27" spans="1:13" x14ac:dyDescent="0.25">
      <c r="A27" s="239"/>
      <c r="B27" s="10"/>
      <c r="C27" s="10"/>
      <c r="D27" s="10"/>
      <c r="E27" s="19"/>
      <c r="F27" s="19"/>
      <c r="G27" s="19"/>
      <c r="H27" s="10"/>
      <c r="I27" s="10"/>
      <c r="J27" s="10"/>
      <c r="K27" s="10"/>
      <c r="L27" s="10"/>
      <c r="M27" s="10"/>
    </row>
    <row r="28" spans="1:13" x14ac:dyDescent="0.25">
      <c r="A28" s="239"/>
      <c r="B28" s="10"/>
      <c r="C28" s="10"/>
      <c r="D28" s="10"/>
      <c r="E28" s="19"/>
      <c r="F28" s="19"/>
      <c r="G28" s="19"/>
      <c r="H28" s="10"/>
      <c r="I28" s="10"/>
      <c r="J28" s="10"/>
      <c r="K28" s="10"/>
      <c r="L28" s="10"/>
      <c r="M28" s="10"/>
    </row>
    <row r="29" spans="1:13" x14ac:dyDescent="0.25">
      <c r="A29" s="239"/>
      <c r="B29" s="10"/>
      <c r="C29" s="10"/>
      <c r="D29" s="10"/>
      <c r="E29" s="19"/>
      <c r="F29" s="19"/>
      <c r="G29" s="19"/>
      <c r="H29" s="10"/>
      <c r="I29" s="10"/>
      <c r="J29" s="10"/>
      <c r="K29" s="10"/>
      <c r="L29" s="10"/>
      <c r="M29" s="10"/>
    </row>
    <row r="30" spans="1:13" x14ac:dyDescent="0.25">
      <c r="A30" s="239"/>
      <c r="B30" s="10"/>
      <c r="C30" s="10"/>
      <c r="D30" s="10"/>
      <c r="E30" s="19"/>
      <c r="F30" s="19"/>
      <c r="G30" s="19"/>
      <c r="H30" s="10"/>
      <c r="I30" s="10"/>
      <c r="J30" s="10"/>
      <c r="K30" s="10"/>
      <c r="L30" s="10"/>
      <c r="M30" s="10"/>
    </row>
    <row r="31" spans="1:13" x14ac:dyDescent="0.25">
      <c r="A31" s="239"/>
      <c r="B31" s="10"/>
      <c r="C31" s="10"/>
      <c r="D31" s="10"/>
      <c r="E31" s="19"/>
      <c r="F31" s="19"/>
      <c r="G31" s="19"/>
      <c r="H31" s="10"/>
      <c r="I31" s="10"/>
      <c r="J31" s="10"/>
      <c r="K31" s="10"/>
      <c r="L31" s="10"/>
      <c r="M31" s="10"/>
    </row>
    <row r="32" spans="1:13" x14ac:dyDescent="0.25">
      <c r="A32" s="239"/>
      <c r="B32" s="10"/>
      <c r="C32" s="10"/>
      <c r="D32" s="10"/>
      <c r="E32" s="19"/>
      <c r="F32" s="19"/>
      <c r="G32" s="19"/>
      <c r="H32" s="10"/>
      <c r="I32" s="10"/>
      <c r="J32" s="10"/>
      <c r="K32" s="10"/>
      <c r="L32" s="10"/>
      <c r="M32" s="10"/>
    </row>
    <row r="33" spans="1:13" x14ac:dyDescent="0.25">
      <c r="A33" s="239"/>
      <c r="B33" s="10"/>
      <c r="C33" s="10"/>
      <c r="D33" s="10"/>
      <c r="E33" s="19"/>
      <c r="F33" s="19"/>
      <c r="G33" s="19"/>
      <c r="H33" s="10"/>
      <c r="I33" s="10"/>
      <c r="J33" s="10"/>
      <c r="K33" s="10"/>
      <c r="L33" s="10"/>
      <c r="M33" s="10"/>
    </row>
    <row r="34" spans="1:13" x14ac:dyDescent="0.25">
      <c r="A34" s="239"/>
      <c r="B34" s="10"/>
      <c r="C34" s="10"/>
      <c r="D34" s="10"/>
      <c r="E34" s="19"/>
      <c r="F34" s="19"/>
      <c r="G34" s="19"/>
      <c r="H34" s="10"/>
      <c r="I34" s="10"/>
      <c r="J34" s="10"/>
      <c r="K34" s="10"/>
      <c r="L34" s="10"/>
      <c r="M34" s="10"/>
    </row>
    <row r="35" spans="1:13" x14ac:dyDescent="0.25">
      <c r="A35" s="239"/>
      <c r="B35" s="10"/>
      <c r="C35" s="10"/>
      <c r="D35" s="10"/>
      <c r="E35" s="19"/>
      <c r="F35" s="19"/>
      <c r="G35" s="19"/>
      <c r="H35" s="10"/>
      <c r="I35" s="10"/>
      <c r="J35" s="10"/>
      <c r="K35" s="10"/>
      <c r="L35" s="10"/>
      <c r="M35" s="10"/>
    </row>
    <row r="36" spans="1:13" x14ac:dyDescent="0.25">
      <c r="A36" s="239"/>
      <c r="B36" s="10"/>
      <c r="C36" s="10"/>
      <c r="D36" s="10"/>
      <c r="E36" s="19"/>
      <c r="F36" s="19"/>
      <c r="G36" s="19"/>
      <c r="H36" s="10"/>
      <c r="I36" s="10"/>
      <c r="J36" s="10"/>
      <c r="K36" s="10"/>
      <c r="L36" s="10"/>
      <c r="M36" s="10"/>
    </row>
    <row r="37" spans="1:13" x14ac:dyDescent="0.25">
      <c r="A37" s="239"/>
      <c r="B37" s="10"/>
      <c r="C37" s="10"/>
      <c r="D37" s="10"/>
      <c r="E37" s="19"/>
      <c r="F37" s="19"/>
      <c r="G37" s="19"/>
      <c r="H37" s="10"/>
      <c r="I37" s="10"/>
      <c r="J37" s="10"/>
      <c r="K37" s="10"/>
      <c r="L37" s="10"/>
      <c r="M37" s="10"/>
    </row>
    <row r="38" spans="1:13" x14ac:dyDescent="0.25">
      <c r="A38" s="239"/>
      <c r="B38" s="10"/>
      <c r="C38" s="10"/>
      <c r="D38" s="10"/>
      <c r="E38" s="19"/>
      <c r="F38" s="19"/>
      <c r="G38" s="19"/>
      <c r="H38" s="10"/>
      <c r="I38" s="10"/>
      <c r="J38" s="10"/>
      <c r="K38" s="10"/>
      <c r="L38" s="10"/>
      <c r="M38" s="10"/>
    </row>
    <row r="39" spans="1:13" x14ac:dyDescent="0.25">
      <c r="A39" s="239"/>
      <c r="B39" s="10"/>
      <c r="C39" s="10"/>
      <c r="D39" s="10"/>
      <c r="E39" s="19"/>
      <c r="F39" s="19"/>
      <c r="G39" s="19"/>
      <c r="H39" s="10"/>
      <c r="I39" s="10"/>
      <c r="J39" s="10"/>
      <c r="K39" s="10"/>
      <c r="L39" s="10"/>
      <c r="M39" s="10"/>
    </row>
    <row r="40" spans="1:13" x14ac:dyDescent="0.25">
      <c r="A40" s="239"/>
      <c r="B40" s="10"/>
      <c r="C40" s="10"/>
      <c r="D40" s="10"/>
      <c r="E40" s="19"/>
      <c r="F40" s="19"/>
      <c r="G40" s="19"/>
      <c r="H40" s="10"/>
      <c r="I40" s="10"/>
      <c r="J40" s="10"/>
      <c r="K40" s="10"/>
      <c r="L40" s="10"/>
      <c r="M40" s="10"/>
    </row>
    <row r="41" spans="1:13" x14ac:dyDescent="0.25">
      <c r="A41" s="239"/>
      <c r="B41" s="10"/>
      <c r="C41" s="10"/>
      <c r="D41" s="10"/>
      <c r="E41" s="19"/>
      <c r="F41" s="19"/>
      <c r="G41" s="19"/>
      <c r="H41" s="10"/>
      <c r="I41" s="10"/>
      <c r="J41" s="10"/>
      <c r="K41" s="10"/>
      <c r="L41" s="10"/>
      <c r="M41" s="10"/>
    </row>
    <row r="42" spans="1:13" x14ac:dyDescent="0.25">
      <c r="A42" s="239"/>
      <c r="B42" s="10"/>
      <c r="C42" s="10"/>
      <c r="D42" s="10"/>
      <c r="E42" s="19"/>
      <c r="F42" s="19"/>
      <c r="G42" s="19"/>
      <c r="H42" s="10"/>
      <c r="I42" s="10"/>
      <c r="J42" s="10"/>
      <c r="K42" s="10"/>
      <c r="L42" s="10"/>
      <c r="M42" s="10"/>
    </row>
    <row r="43" spans="1:13" x14ac:dyDescent="0.25">
      <c r="A43" s="239"/>
      <c r="B43" s="10"/>
      <c r="C43" s="10"/>
      <c r="D43" s="10"/>
      <c r="E43" s="19"/>
      <c r="F43" s="19"/>
      <c r="G43" s="19"/>
      <c r="H43" s="10"/>
      <c r="I43" s="10"/>
      <c r="J43" s="10"/>
      <c r="K43" s="10"/>
      <c r="L43" s="10"/>
      <c r="M43" s="10"/>
    </row>
    <row r="44" spans="1:13" x14ac:dyDescent="0.25">
      <c r="A44" s="239"/>
      <c r="B44" s="10"/>
      <c r="C44" s="10"/>
      <c r="D44" s="10"/>
      <c r="E44" s="19"/>
      <c r="F44" s="19"/>
      <c r="G44" s="19"/>
      <c r="H44" s="10"/>
      <c r="I44" s="10"/>
      <c r="J44" s="10"/>
      <c r="K44" s="10"/>
      <c r="L44" s="10"/>
      <c r="M44" s="10"/>
    </row>
    <row r="45" spans="1:13" x14ac:dyDescent="0.25">
      <c r="A45" s="239"/>
      <c r="B45" s="10"/>
      <c r="C45" s="10"/>
      <c r="D45" s="10"/>
      <c r="E45" s="19"/>
      <c r="F45" s="19"/>
      <c r="G45" s="19"/>
      <c r="H45" s="10"/>
      <c r="I45" s="10"/>
      <c r="J45" s="10"/>
      <c r="K45" s="10"/>
      <c r="L45" s="10"/>
      <c r="M45" s="10"/>
    </row>
    <row r="46" spans="1:13" x14ac:dyDescent="0.25">
      <c r="A46" s="239"/>
      <c r="B46" s="10"/>
      <c r="C46" s="10"/>
      <c r="D46" s="10"/>
      <c r="E46" s="19"/>
      <c r="F46" s="19"/>
      <c r="G46" s="19"/>
      <c r="H46" s="10"/>
      <c r="I46" s="10"/>
      <c r="J46" s="10"/>
      <c r="K46" s="10"/>
      <c r="L46" s="10"/>
      <c r="M46" s="10"/>
    </row>
    <row r="47" spans="1:13" x14ac:dyDescent="0.25">
      <c r="A47" s="239"/>
      <c r="B47" s="10"/>
      <c r="C47" s="10"/>
      <c r="D47" s="10"/>
      <c r="E47" s="19"/>
      <c r="F47" s="19"/>
      <c r="G47" s="19"/>
      <c r="H47" s="10"/>
      <c r="I47" s="10"/>
      <c r="J47" s="10"/>
      <c r="K47" s="10"/>
      <c r="L47" s="10"/>
      <c r="M47" s="10"/>
    </row>
    <row r="48" spans="1:13" x14ac:dyDescent="0.25">
      <c r="A48" s="239"/>
      <c r="B48" s="10"/>
      <c r="C48" s="10"/>
      <c r="D48" s="10"/>
      <c r="E48" s="19"/>
      <c r="F48" s="19"/>
      <c r="G48" s="19"/>
      <c r="H48" s="10"/>
      <c r="I48" s="10"/>
      <c r="J48" s="10"/>
      <c r="K48" s="10"/>
      <c r="L48" s="10"/>
      <c r="M48" s="10"/>
    </row>
    <row r="49" spans="1:13" x14ac:dyDescent="0.25">
      <c r="A49" s="239"/>
      <c r="B49" s="10"/>
      <c r="C49" s="10"/>
      <c r="D49" s="10"/>
      <c r="E49" s="19"/>
      <c r="F49" s="19"/>
      <c r="G49" s="19"/>
      <c r="H49" s="10"/>
      <c r="I49" s="10"/>
      <c r="J49" s="10"/>
      <c r="K49" s="10"/>
      <c r="L49" s="10"/>
      <c r="M49" s="10"/>
    </row>
    <row r="50" spans="1:13" x14ac:dyDescent="0.25">
      <c r="A50" s="239"/>
      <c r="B50" s="10"/>
      <c r="C50" s="10"/>
      <c r="D50" s="10"/>
      <c r="E50" s="19"/>
      <c r="F50" s="19"/>
      <c r="G50" s="19"/>
      <c r="H50" s="10"/>
      <c r="I50" s="10"/>
      <c r="J50" s="10"/>
      <c r="K50" s="10"/>
      <c r="L50" s="10"/>
      <c r="M50" s="10"/>
    </row>
    <row r="51" spans="1:13" x14ac:dyDescent="0.25">
      <c r="A51" s="239"/>
      <c r="B51" s="10"/>
      <c r="C51" s="10"/>
      <c r="D51" s="10"/>
      <c r="E51" s="19"/>
      <c r="F51" s="19"/>
      <c r="G51" s="19"/>
      <c r="H51" s="10"/>
      <c r="I51" s="10"/>
      <c r="J51" s="10"/>
      <c r="K51" s="10"/>
      <c r="L51" s="10"/>
      <c r="M51" s="10"/>
    </row>
    <row r="52" spans="1:13" x14ac:dyDescent="0.25">
      <c r="A52" s="239"/>
      <c r="B52" s="10"/>
      <c r="C52" s="10"/>
      <c r="D52" s="10"/>
      <c r="E52" s="19"/>
      <c r="F52" s="19"/>
      <c r="G52" s="19"/>
      <c r="H52" s="10"/>
      <c r="I52" s="10"/>
      <c r="J52" s="10"/>
      <c r="K52" s="10"/>
      <c r="L52" s="10"/>
      <c r="M52" s="10"/>
    </row>
    <row r="53" spans="1:13" x14ac:dyDescent="0.25">
      <c r="A53" s="239"/>
      <c r="B53" s="10"/>
      <c r="C53" s="10"/>
      <c r="D53" s="10"/>
      <c r="E53" s="19"/>
      <c r="F53" s="19"/>
      <c r="G53" s="19"/>
      <c r="H53" s="10"/>
      <c r="I53" s="10"/>
      <c r="J53" s="10"/>
      <c r="K53" s="10"/>
      <c r="L53" s="10"/>
      <c r="M53" s="10"/>
    </row>
    <row r="54" spans="1:13" x14ac:dyDescent="0.25">
      <c r="A54" s="239"/>
      <c r="B54" s="10"/>
      <c r="C54" s="10"/>
      <c r="D54" s="10"/>
      <c r="E54" s="19"/>
      <c r="F54" s="19"/>
      <c r="G54" s="19"/>
      <c r="H54" s="10"/>
      <c r="I54" s="10"/>
      <c r="J54" s="10"/>
      <c r="K54" s="10"/>
      <c r="L54" s="10"/>
      <c r="M54" s="10"/>
    </row>
    <row r="55" spans="1:13" x14ac:dyDescent="0.25">
      <c r="A55" s="239"/>
      <c r="B55" s="10"/>
      <c r="C55" s="10"/>
      <c r="D55" s="10"/>
      <c r="E55" s="19"/>
      <c r="F55" s="19"/>
      <c r="G55" s="19"/>
      <c r="H55" s="10"/>
      <c r="I55" s="10"/>
      <c r="J55" s="10"/>
      <c r="K55" s="10"/>
      <c r="L55" s="10"/>
      <c r="M55" s="10"/>
    </row>
    <row r="56" spans="1:13" x14ac:dyDescent="0.25">
      <c r="A56" s="239"/>
      <c r="B56" s="10"/>
      <c r="C56" s="10"/>
      <c r="D56" s="10"/>
      <c r="E56" s="19"/>
      <c r="F56" s="19"/>
      <c r="G56" s="19"/>
      <c r="H56" s="10"/>
      <c r="I56" s="10"/>
      <c r="J56" s="10"/>
      <c r="K56" s="10"/>
      <c r="L56" s="10"/>
      <c r="M56" s="10"/>
    </row>
    <row r="57" spans="1:13" x14ac:dyDescent="0.25">
      <c r="A57" s="239"/>
      <c r="B57" s="10"/>
      <c r="C57" s="10"/>
      <c r="D57" s="10"/>
      <c r="E57" s="19"/>
      <c r="F57" s="19"/>
      <c r="G57" s="19"/>
      <c r="H57" s="10"/>
      <c r="I57" s="10"/>
      <c r="J57" s="10"/>
      <c r="K57" s="10"/>
      <c r="L57" s="10"/>
      <c r="M57" s="10"/>
    </row>
    <row r="58" spans="1:13" x14ac:dyDescent="0.25">
      <c r="A58" s="239"/>
      <c r="B58" s="10"/>
      <c r="C58" s="10"/>
      <c r="D58" s="10"/>
      <c r="E58" s="19"/>
      <c r="F58" s="19"/>
      <c r="G58" s="19"/>
      <c r="H58" s="10"/>
      <c r="I58" s="10"/>
      <c r="J58" s="10"/>
      <c r="K58" s="10"/>
      <c r="L58" s="10"/>
      <c r="M58" s="10"/>
    </row>
    <row r="59" spans="1:13" x14ac:dyDescent="0.25">
      <c r="A59" s="239"/>
      <c r="B59" s="10"/>
      <c r="C59" s="10"/>
      <c r="D59" s="10"/>
      <c r="E59" s="19"/>
      <c r="F59" s="19"/>
      <c r="G59" s="19"/>
      <c r="H59" s="10"/>
      <c r="I59" s="10"/>
      <c r="J59" s="10"/>
      <c r="K59" s="10"/>
      <c r="L59" s="10"/>
      <c r="M59" s="10"/>
    </row>
    <row r="60" spans="1:13" x14ac:dyDescent="0.25">
      <c r="A60" s="239"/>
      <c r="B60" s="10"/>
      <c r="C60" s="10"/>
      <c r="D60" s="10"/>
      <c r="E60" s="19"/>
      <c r="F60" s="19"/>
      <c r="G60" s="19"/>
      <c r="H60" s="10"/>
      <c r="I60" s="10"/>
      <c r="J60" s="10"/>
      <c r="K60" s="10"/>
      <c r="L60" s="10"/>
      <c r="M60" s="10"/>
    </row>
    <row r="61" spans="1:13" x14ac:dyDescent="0.25">
      <c r="A61" s="239"/>
      <c r="B61" s="10"/>
      <c r="C61" s="10"/>
      <c r="D61" s="10"/>
      <c r="E61" s="19"/>
      <c r="F61" s="19"/>
      <c r="G61" s="19"/>
      <c r="H61" s="10"/>
      <c r="I61" s="10"/>
      <c r="J61" s="10"/>
      <c r="K61" s="10"/>
      <c r="L61" s="10"/>
      <c r="M61" s="10"/>
    </row>
    <row r="62" spans="1:13" x14ac:dyDescent="0.25">
      <c r="A62" s="239"/>
      <c r="B62" s="10"/>
      <c r="C62" s="10"/>
      <c r="D62" s="10"/>
      <c r="E62" s="19"/>
      <c r="F62" s="19"/>
      <c r="G62" s="19"/>
      <c r="H62" s="10"/>
      <c r="I62" s="10"/>
      <c r="J62" s="10"/>
      <c r="K62" s="10"/>
      <c r="L62" s="10"/>
      <c r="M62" s="10"/>
    </row>
    <row r="63" spans="1:13" x14ac:dyDescent="0.25">
      <c r="A63" s="239"/>
      <c r="B63" s="10"/>
      <c r="C63" s="10"/>
      <c r="D63" s="10"/>
      <c r="E63" s="19"/>
      <c r="F63" s="19"/>
      <c r="G63" s="19"/>
      <c r="H63" s="10"/>
      <c r="I63" s="10"/>
      <c r="J63" s="10"/>
      <c r="K63" s="10"/>
      <c r="L63" s="10"/>
      <c r="M63" s="10"/>
    </row>
    <row r="64" spans="1:13" x14ac:dyDescent="0.25">
      <c r="A64" s="239"/>
      <c r="B64" s="10"/>
      <c r="C64" s="10"/>
      <c r="D64" s="10"/>
      <c r="E64" s="19"/>
      <c r="F64" s="19"/>
      <c r="G64" s="19"/>
      <c r="H64" s="10"/>
      <c r="I64" s="10"/>
      <c r="J64" s="10"/>
      <c r="K64" s="10"/>
      <c r="L64" s="10"/>
      <c r="M64" s="10"/>
    </row>
    <row r="65" spans="1:13" x14ac:dyDescent="0.25">
      <c r="A65" s="239"/>
      <c r="B65" s="10"/>
      <c r="C65" s="10"/>
      <c r="D65" s="10"/>
      <c r="E65" s="19"/>
      <c r="F65" s="19"/>
      <c r="G65" s="19"/>
      <c r="H65" s="10"/>
      <c r="I65" s="10"/>
      <c r="J65" s="10"/>
      <c r="K65" s="10"/>
      <c r="L65" s="10"/>
      <c r="M65" s="10"/>
    </row>
    <row r="66" spans="1:13" x14ac:dyDescent="0.25">
      <c r="A66" s="239"/>
      <c r="B66" s="10"/>
      <c r="C66" s="10"/>
      <c r="D66" s="10"/>
      <c r="E66" s="19"/>
      <c r="F66" s="19"/>
      <c r="G66" s="19"/>
      <c r="H66" s="10"/>
      <c r="I66" s="10"/>
      <c r="J66" s="10"/>
      <c r="K66" s="10"/>
      <c r="L66" s="10"/>
      <c r="M66" s="10"/>
    </row>
    <row r="67" spans="1:13" x14ac:dyDescent="0.25">
      <c r="A67" s="239"/>
      <c r="B67" s="10"/>
      <c r="C67" s="10"/>
      <c r="D67" s="10"/>
      <c r="E67" s="19"/>
      <c r="F67" s="19"/>
      <c r="G67" s="19"/>
      <c r="H67" s="10"/>
      <c r="I67" s="10"/>
      <c r="J67" s="10"/>
      <c r="K67" s="10"/>
      <c r="L67" s="10"/>
      <c r="M67" s="10"/>
    </row>
    <row r="68" spans="1:13" x14ac:dyDescent="0.25">
      <c r="A68" s="239"/>
      <c r="B68" s="10"/>
      <c r="C68" s="10"/>
      <c r="D68" s="10"/>
      <c r="E68" s="19"/>
      <c r="F68" s="19"/>
      <c r="G68" s="19"/>
      <c r="H68" s="10"/>
      <c r="I68" s="10"/>
      <c r="J68" s="10"/>
      <c r="K68" s="10"/>
      <c r="L68" s="10"/>
      <c r="M68" s="10"/>
    </row>
    <row r="69" spans="1:13" x14ac:dyDescent="0.25">
      <c r="A69" s="239"/>
      <c r="B69" s="10"/>
      <c r="C69" s="10"/>
      <c r="D69" s="10"/>
      <c r="E69" s="19"/>
      <c r="F69" s="19"/>
      <c r="G69" s="19"/>
      <c r="H69" s="10"/>
      <c r="I69" s="10"/>
      <c r="J69" s="10"/>
      <c r="K69" s="10"/>
      <c r="L69" s="10"/>
      <c r="M69" s="10"/>
    </row>
    <row r="70" spans="1:13" x14ac:dyDescent="0.25">
      <c r="A70" s="239"/>
      <c r="B70" s="10"/>
      <c r="C70" s="10"/>
      <c r="D70" s="10"/>
      <c r="E70" s="19"/>
      <c r="F70" s="19"/>
      <c r="G70" s="19"/>
      <c r="H70" s="10"/>
      <c r="I70" s="10"/>
      <c r="J70" s="10"/>
      <c r="K70" s="10"/>
      <c r="L70" s="10"/>
      <c r="M70" s="10"/>
    </row>
    <row r="71" spans="1:13" x14ac:dyDescent="0.25">
      <c r="A71" s="239"/>
      <c r="B71" s="10"/>
      <c r="C71" s="10"/>
      <c r="D71" s="10"/>
      <c r="E71" s="19"/>
      <c r="F71" s="19"/>
      <c r="G71" s="19"/>
      <c r="H71" s="10"/>
      <c r="I71" s="10"/>
      <c r="J71" s="10"/>
      <c r="K71" s="10"/>
      <c r="L71" s="10"/>
      <c r="M71" s="10"/>
    </row>
    <row r="72" spans="1:13" x14ac:dyDescent="0.25">
      <c r="A72" s="239"/>
      <c r="B72" s="10"/>
      <c r="C72" s="10"/>
      <c r="D72" s="10"/>
      <c r="E72" s="19"/>
      <c r="F72" s="19"/>
      <c r="G72" s="19"/>
      <c r="H72" s="10"/>
      <c r="I72" s="10"/>
      <c r="J72" s="10"/>
      <c r="K72" s="10"/>
      <c r="L72" s="10"/>
      <c r="M72" s="10"/>
    </row>
    <row r="73" spans="1:13" x14ac:dyDescent="0.25">
      <c r="A73" s="239"/>
      <c r="B73" s="10"/>
      <c r="C73" s="10"/>
      <c r="D73" s="10"/>
      <c r="E73" s="19"/>
      <c r="F73" s="19"/>
      <c r="G73" s="19"/>
      <c r="H73" s="10"/>
      <c r="I73" s="10"/>
      <c r="J73" s="10"/>
      <c r="K73" s="10"/>
      <c r="L73" s="10"/>
      <c r="M73" s="10"/>
    </row>
    <row r="74" spans="1:13" x14ac:dyDescent="0.25">
      <c r="A74" s="239"/>
      <c r="B74" s="10"/>
      <c r="C74" s="10"/>
      <c r="D74" s="10"/>
      <c r="E74" s="19"/>
      <c r="F74" s="19"/>
      <c r="G74" s="19"/>
      <c r="H74" s="10"/>
      <c r="I74" s="10"/>
      <c r="J74" s="10"/>
      <c r="K74" s="10"/>
      <c r="L74" s="10"/>
      <c r="M74" s="10"/>
    </row>
    <row r="75" spans="1:13" x14ac:dyDescent="0.25">
      <c r="A75" s="239"/>
      <c r="B75" s="10"/>
      <c r="C75" s="10"/>
      <c r="D75" s="10"/>
      <c r="E75" s="19"/>
      <c r="F75" s="19"/>
      <c r="G75" s="19"/>
      <c r="H75" s="10"/>
      <c r="I75" s="10"/>
      <c r="J75" s="10"/>
      <c r="K75" s="10"/>
      <c r="L75" s="10"/>
      <c r="M75" s="10"/>
    </row>
    <row r="76" spans="1:13" x14ac:dyDescent="0.25">
      <c r="A76" s="239"/>
      <c r="B76" s="10"/>
      <c r="C76" s="10"/>
      <c r="D76" s="10"/>
      <c r="E76" s="19"/>
      <c r="F76" s="19"/>
      <c r="G76" s="19"/>
      <c r="H76" s="10"/>
      <c r="I76" s="10"/>
      <c r="J76" s="10"/>
      <c r="K76" s="10"/>
      <c r="L76" s="10"/>
      <c r="M76" s="10"/>
    </row>
    <row r="77" spans="1:13" x14ac:dyDescent="0.25">
      <c r="A77" s="239"/>
      <c r="B77" s="10"/>
      <c r="C77" s="10"/>
      <c r="D77" s="10"/>
      <c r="E77" s="19"/>
      <c r="F77" s="19"/>
      <c r="G77" s="19"/>
      <c r="H77" s="10"/>
      <c r="I77" s="10"/>
      <c r="J77" s="10"/>
      <c r="K77" s="10"/>
      <c r="L77" s="10"/>
      <c r="M77" s="10"/>
    </row>
    <row r="78" spans="1:13" x14ac:dyDescent="0.25">
      <c r="A78" s="239"/>
      <c r="B78" s="10"/>
      <c r="C78" s="10"/>
      <c r="D78" s="10"/>
      <c r="E78" s="19"/>
      <c r="F78" s="19"/>
      <c r="G78" s="19"/>
      <c r="H78" s="10"/>
      <c r="I78" s="10"/>
      <c r="J78" s="10"/>
      <c r="K78" s="10"/>
      <c r="L78" s="10"/>
      <c r="M78" s="10"/>
    </row>
    <row r="79" spans="1:13" x14ac:dyDescent="0.25">
      <c r="A79" s="239"/>
      <c r="B79" s="10"/>
      <c r="C79" s="10"/>
      <c r="D79" s="10"/>
      <c r="E79" s="19"/>
      <c r="F79" s="19"/>
      <c r="G79" s="19"/>
      <c r="H79" s="10"/>
      <c r="I79" s="10"/>
      <c r="J79" s="10"/>
      <c r="K79" s="10"/>
      <c r="L79" s="10"/>
      <c r="M79" s="10"/>
    </row>
    <row r="80" spans="1:13" x14ac:dyDescent="0.25">
      <c r="A80" s="239"/>
      <c r="B80" s="10"/>
      <c r="C80" s="10"/>
      <c r="D80" s="10"/>
      <c r="E80" s="19"/>
      <c r="F80" s="19"/>
      <c r="G80" s="19"/>
      <c r="H80" s="10"/>
      <c r="I80" s="10"/>
      <c r="J80" s="10"/>
      <c r="K80" s="10"/>
      <c r="L80" s="10"/>
      <c r="M80" s="10"/>
    </row>
    <row r="81" spans="1:13" x14ac:dyDescent="0.25">
      <c r="A81" s="239"/>
      <c r="B81" s="10"/>
      <c r="C81" s="10"/>
      <c r="D81" s="10"/>
      <c r="E81" s="19"/>
      <c r="F81" s="19"/>
      <c r="G81" s="19"/>
      <c r="H81" s="10"/>
      <c r="I81" s="10"/>
      <c r="J81" s="10"/>
      <c r="K81" s="10"/>
      <c r="L81" s="10"/>
      <c r="M81" s="10"/>
    </row>
    <row r="82" spans="1:13" x14ac:dyDescent="0.25">
      <c r="A82" s="239"/>
      <c r="B82" s="10"/>
      <c r="C82" s="10"/>
      <c r="D82" s="10"/>
      <c r="E82" s="19"/>
      <c r="F82" s="19"/>
      <c r="G82" s="19"/>
      <c r="H82" s="10"/>
      <c r="I82" s="10"/>
      <c r="J82" s="10"/>
      <c r="K82" s="10"/>
      <c r="L82" s="10"/>
      <c r="M82" s="10"/>
    </row>
    <row r="83" spans="1:13" x14ac:dyDescent="0.25">
      <c r="A83" s="239"/>
      <c r="B83" s="10"/>
      <c r="C83" s="10"/>
      <c r="D83" s="10"/>
      <c r="E83" s="19"/>
      <c r="F83" s="19"/>
      <c r="G83" s="19"/>
      <c r="H83" s="10"/>
      <c r="I83" s="10"/>
      <c r="J83" s="10"/>
      <c r="K83" s="10"/>
      <c r="L83" s="10"/>
      <c r="M83" s="10"/>
    </row>
    <row r="84" spans="1:13" x14ac:dyDescent="0.25">
      <c r="A84" s="239"/>
      <c r="B84" s="10"/>
      <c r="C84" s="10"/>
      <c r="D84" s="10"/>
      <c r="E84" s="19"/>
      <c r="F84" s="19"/>
      <c r="G84" s="19"/>
      <c r="H84" s="10"/>
      <c r="I84" s="10"/>
      <c r="J84" s="10"/>
      <c r="K84" s="10"/>
      <c r="L84" s="10"/>
      <c r="M84" s="10"/>
    </row>
    <row r="85" spans="1:13" x14ac:dyDescent="0.25">
      <c r="A85" s="239"/>
      <c r="B85" s="10"/>
      <c r="C85" s="10"/>
      <c r="D85" s="10"/>
      <c r="E85" s="19"/>
      <c r="F85" s="19"/>
      <c r="G85" s="19"/>
      <c r="H85" s="10"/>
      <c r="I85" s="10"/>
      <c r="J85" s="10"/>
      <c r="K85" s="10"/>
      <c r="L85" s="10"/>
      <c r="M85" s="10"/>
    </row>
    <row r="86" spans="1:13" x14ac:dyDescent="0.25">
      <c r="A86" s="239"/>
      <c r="B86" s="10"/>
      <c r="C86" s="10"/>
      <c r="D86" s="10"/>
      <c r="E86" s="19"/>
      <c r="F86" s="19"/>
      <c r="G86" s="19"/>
      <c r="H86" s="10"/>
      <c r="I86" s="10"/>
      <c r="J86" s="10"/>
      <c r="K86" s="10"/>
      <c r="L86" s="10"/>
      <c r="M86" s="10"/>
    </row>
    <row r="87" spans="1:13" x14ac:dyDescent="0.25">
      <c r="A87" s="239"/>
      <c r="B87" s="10"/>
      <c r="C87" s="10"/>
      <c r="D87" s="10"/>
      <c r="E87" s="19"/>
      <c r="F87" s="19"/>
      <c r="G87" s="19"/>
      <c r="H87" s="10"/>
      <c r="I87" s="10"/>
      <c r="J87" s="10"/>
      <c r="K87" s="10"/>
      <c r="L87" s="10"/>
      <c r="M87" s="10"/>
    </row>
    <row r="88" spans="1:13" x14ac:dyDescent="0.25">
      <c r="A88" s="239"/>
      <c r="B88" s="10"/>
      <c r="C88" s="10"/>
      <c r="D88" s="10"/>
      <c r="E88" s="19"/>
      <c r="F88" s="19"/>
      <c r="G88" s="19"/>
      <c r="H88" s="10"/>
      <c r="I88" s="10"/>
      <c r="J88" s="10"/>
      <c r="K88" s="10"/>
      <c r="L88" s="10"/>
      <c r="M88" s="10"/>
    </row>
    <row r="89" spans="1:13" x14ac:dyDescent="0.25">
      <c r="A89" s="239"/>
      <c r="B89" s="10"/>
      <c r="C89" s="10"/>
      <c r="D89" s="10"/>
      <c r="E89" s="19"/>
      <c r="F89" s="19"/>
      <c r="G89" s="19"/>
      <c r="H89" s="10"/>
      <c r="I89" s="10"/>
      <c r="J89" s="10"/>
      <c r="K89" s="10"/>
      <c r="L89" s="10"/>
      <c r="M89" s="10"/>
    </row>
    <row r="90" spans="1:13" x14ac:dyDescent="0.25">
      <c r="A90" s="239"/>
      <c r="B90" s="10"/>
      <c r="C90" s="10"/>
      <c r="D90" s="10"/>
      <c r="E90" s="19"/>
      <c r="F90" s="19"/>
      <c r="G90" s="19"/>
      <c r="H90" s="10"/>
      <c r="I90" s="10"/>
      <c r="J90" s="10"/>
      <c r="K90" s="10"/>
      <c r="L90" s="10"/>
      <c r="M90" s="10"/>
    </row>
    <row r="91" spans="1:13" x14ac:dyDescent="0.25">
      <c r="A91" s="239"/>
      <c r="B91" s="10"/>
      <c r="C91" s="10"/>
      <c r="D91" s="10"/>
      <c r="E91" s="19"/>
      <c r="F91" s="19"/>
      <c r="G91" s="19"/>
      <c r="H91" s="10"/>
      <c r="I91" s="10"/>
      <c r="J91" s="10"/>
      <c r="K91" s="10"/>
      <c r="L91" s="10"/>
      <c r="M91" s="10"/>
    </row>
    <row r="92" spans="1:13" x14ac:dyDescent="0.25">
      <c r="A92" s="239"/>
      <c r="B92" s="10"/>
      <c r="C92" s="10"/>
      <c r="D92" s="10"/>
      <c r="E92" s="19"/>
      <c r="F92" s="19"/>
      <c r="G92" s="19"/>
      <c r="H92" s="10"/>
      <c r="I92" s="10"/>
      <c r="J92" s="10"/>
      <c r="K92" s="10"/>
      <c r="L92" s="10"/>
      <c r="M92" s="10"/>
    </row>
    <row r="93" spans="1:13" x14ac:dyDescent="0.25">
      <c r="A93" s="239"/>
      <c r="B93" s="10"/>
      <c r="C93" s="10"/>
      <c r="D93" s="10"/>
      <c r="E93" s="19"/>
      <c r="F93" s="19"/>
      <c r="G93" s="19"/>
      <c r="H93" s="10"/>
      <c r="I93" s="10"/>
      <c r="J93" s="10"/>
      <c r="K93" s="10"/>
      <c r="L93" s="10"/>
      <c r="M93" s="10"/>
    </row>
    <row r="94" spans="1:13" x14ac:dyDescent="0.25">
      <c r="A94" s="239"/>
      <c r="B94" s="10"/>
      <c r="C94" s="10"/>
      <c r="D94" s="10"/>
      <c r="E94" s="19"/>
      <c r="F94" s="19"/>
      <c r="G94" s="19"/>
      <c r="H94" s="10"/>
      <c r="I94" s="10"/>
      <c r="J94" s="10"/>
      <c r="K94" s="10"/>
      <c r="L94" s="10"/>
      <c r="M94" s="10"/>
    </row>
    <row r="95" spans="1:13" x14ac:dyDescent="0.25">
      <c r="A95" s="239"/>
      <c r="B95" s="10"/>
      <c r="C95" s="10"/>
      <c r="D95" s="10"/>
      <c r="E95" s="19"/>
      <c r="F95" s="19"/>
      <c r="G95" s="19"/>
      <c r="H95" s="10"/>
      <c r="I95" s="10"/>
      <c r="J95" s="10"/>
      <c r="K95" s="10"/>
      <c r="L95" s="10"/>
      <c r="M95" s="10"/>
    </row>
    <row r="96" spans="1:13" x14ac:dyDescent="0.25">
      <c r="A96" s="239"/>
      <c r="B96" s="10"/>
      <c r="C96" s="10"/>
      <c r="D96" s="10"/>
      <c r="E96" s="19"/>
      <c r="F96" s="19"/>
      <c r="G96" s="19"/>
      <c r="H96" s="10"/>
      <c r="I96" s="10"/>
      <c r="J96" s="10"/>
      <c r="K96" s="10"/>
      <c r="L96" s="10"/>
      <c r="M96" s="10"/>
    </row>
    <row r="97" spans="1:13" x14ac:dyDescent="0.25">
      <c r="A97" s="239"/>
      <c r="B97" s="10"/>
      <c r="C97" s="10"/>
      <c r="D97" s="10"/>
      <c r="E97" s="19"/>
      <c r="F97" s="19"/>
      <c r="G97" s="19"/>
      <c r="H97" s="10"/>
      <c r="I97" s="10"/>
      <c r="J97" s="10"/>
      <c r="K97" s="10"/>
      <c r="L97" s="10"/>
      <c r="M97" s="10"/>
    </row>
    <row r="98" spans="1:13" x14ac:dyDescent="0.25">
      <c r="A98" s="239"/>
      <c r="B98" s="10"/>
      <c r="C98" s="10"/>
      <c r="D98" s="10"/>
      <c r="E98" s="19"/>
      <c r="F98" s="19"/>
      <c r="G98" s="19"/>
      <c r="H98" s="10"/>
      <c r="I98" s="10"/>
      <c r="J98" s="10"/>
      <c r="K98" s="10"/>
      <c r="L98" s="10"/>
      <c r="M98" s="10"/>
    </row>
    <row r="99" spans="1:13" x14ac:dyDescent="0.25">
      <c r="A99" s="239"/>
      <c r="B99" s="10"/>
      <c r="C99" s="10"/>
      <c r="D99" s="10"/>
      <c r="E99" s="19"/>
      <c r="F99" s="19"/>
      <c r="G99" s="19"/>
      <c r="H99" s="10"/>
      <c r="I99" s="10"/>
      <c r="J99" s="10"/>
      <c r="K99" s="10"/>
      <c r="L99" s="10"/>
      <c r="M99" s="10"/>
    </row>
    <row r="100" spans="1:13" x14ac:dyDescent="0.25">
      <c r="A100" s="239"/>
      <c r="B100" s="10"/>
      <c r="C100" s="10"/>
      <c r="D100" s="10"/>
      <c r="E100" s="19"/>
      <c r="F100" s="19"/>
      <c r="G100" s="19"/>
      <c r="H100" s="10"/>
      <c r="I100" s="10"/>
      <c r="J100" s="10"/>
      <c r="K100" s="10"/>
      <c r="L100" s="10"/>
      <c r="M100" s="10"/>
    </row>
    <row r="101" spans="1:13" x14ac:dyDescent="0.25">
      <c r="A101" s="239"/>
      <c r="B101" s="10"/>
      <c r="C101" s="10"/>
      <c r="D101" s="10"/>
      <c r="E101" s="19"/>
      <c r="F101" s="19"/>
      <c r="G101" s="19"/>
      <c r="H101" s="10"/>
      <c r="I101" s="10"/>
      <c r="J101" s="10"/>
      <c r="K101" s="10"/>
      <c r="L101" s="10"/>
      <c r="M101" s="10"/>
    </row>
    <row r="102" spans="1:13" x14ac:dyDescent="0.25">
      <c r="A102" s="239"/>
      <c r="B102" s="10"/>
      <c r="C102" s="10"/>
      <c r="D102" s="10"/>
      <c r="E102" s="19"/>
      <c r="F102" s="19"/>
      <c r="G102" s="19"/>
      <c r="H102" s="10"/>
      <c r="I102" s="10"/>
      <c r="J102" s="10"/>
      <c r="K102" s="10"/>
      <c r="L102" s="10"/>
      <c r="M102" s="10"/>
    </row>
    <row r="103" spans="1:13" x14ac:dyDescent="0.25">
      <c r="A103" s="239"/>
      <c r="B103" s="10"/>
      <c r="C103" s="10"/>
      <c r="D103" s="10"/>
      <c r="E103" s="19"/>
      <c r="F103" s="19"/>
      <c r="G103" s="19"/>
      <c r="H103" s="10"/>
      <c r="I103" s="10"/>
      <c r="J103" s="10"/>
      <c r="K103" s="10"/>
      <c r="L103" s="10"/>
      <c r="M103" s="10"/>
    </row>
    <row r="104" spans="1:13" x14ac:dyDescent="0.25">
      <c r="A104" s="239"/>
      <c r="B104" s="10"/>
      <c r="C104" s="10"/>
      <c r="D104" s="10"/>
      <c r="E104" s="19"/>
      <c r="F104" s="19"/>
      <c r="G104" s="19"/>
      <c r="H104" s="10"/>
      <c r="I104" s="10"/>
      <c r="J104" s="10"/>
      <c r="K104" s="10"/>
      <c r="L104" s="10"/>
      <c r="M104" s="10"/>
    </row>
    <row r="105" spans="1:13" x14ac:dyDescent="0.25">
      <c r="A105" s="239"/>
      <c r="B105" s="10"/>
      <c r="C105" s="10"/>
      <c r="D105" s="10"/>
      <c r="E105" s="19"/>
      <c r="F105" s="19"/>
      <c r="G105" s="19"/>
      <c r="H105" s="10"/>
      <c r="I105" s="10"/>
      <c r="J105" s="10"/>
      <c r="K105" s="10"/>
      <c r="L105" s="10"/>
      <c r="M105" s="10"/>
    </row>
    <row r="106" spans="1:13" x14ac:dyDescent="0.25">
      <c r="A106" s="239"/>
      <c r="B106" s="10"/>
      <c r="C106" s="10"/>
      <c r="D106" s="10"/>
      <c r="E106" s="19"/>
      <c r="F106" s="19"/>
      <c r="G106" s="19"/>
      <c r="H106" s="10"/>
      <c r="I106" s="10"/>
      <c r="J106" s="10"/>
      <c r="K106" s="10"/>
      <c r="L106" s="10"/>
      <c r="M106" s="10"/>
    </row>
    <row r="107" spans="1:13" x14ac:dyDescent="0.25">
      <c r="A107" s="239"/>
      <c r="B107" s="10"/>
      <c r="C107" s="10"/>
      <c r="D107" s="10"/>
      <c r="E107" s="19"/>
      <c r="F107" s="19"/>
      <c r="G107" s="19"/>
      <c r="H107" s="10"/>
      <c r="I107" s="10"/>
      <c r="J107" s="10"/>
      <c r="K107" s="10"/>
      <c r="L107" s="10"/>
      <c r="M107" s="10"/>
    </row>
    <row r="108" spans="1:13" x14ac:dyDescent="0.25">
      <c r="A108" s="239"/>
      <c r="B108" s="10"/>
      <c r="C108" s="10"/>
      <c r="D108" s="10"/>
      <c r="E108" s="19"/>
      <c r="F108" s="19"/>
      <c r="G108" s="19"/>
      <c r="H108" s="10"/>
      <c r="I108" s="10"/>
      <c r="J108" s="10"/>
      <c r="K108" s="10"/>
      <c r="L108" s="10"/>
      <c r="M108" s="10"/>
    </row>
    <row r="109" spans="1:13" x14ac:dyDescent="0.25">
      <c r="A109" s="239"/>
      <c r="B109" s="10"/>
      <c r="C109" s="10"/>
      <c r="D109" s="10"/>
      <c r="E109" s="19"/>
      <c r="F109" s="19"/>
      <c r="G109" s="19"/>
      <c r="H109" s="10"/>
      <c r="I109" s="10"/>
      <c r="J109" s="10"/>
      <c r="K109" s="10"/>
      <c r="L109" s="10"/>
      <c r="M109" s="10"/>
    </row>
    <row r="110" spans="1:13" x14ac:dyDescent="0.25">
      <c r="A110" s="239"/>
      <c r="B110" s="10"/>
      <c r="C110" s="10"/>
      <c r="D110" s="10"/>
      <c r="E110" s="19"/>
      <c r="F110" s="19"/>
      <c r="G110" s="19"/>
      <c r="H110" s="10"/>
      <c r="I110" s="10"/>
      <c r="J110" s="10"/>
      <c r="K110" s="10"/>
      <c r="L110" s="10"/>
      <c r="M110" s="10"/>
    </row>
    <row r="111" spans="1:13" x14ac:dyDescent="0.25">
      <c r="A111" s="239"/>
      <c r="B111" s="10"/>
      <c r="C111" s="10"/>
      <c r="D111" s="10"/>
      <c r="E111" s="19"/>
      <c r="F111" s="19"/>
      <c r="G111" s="19"/>
      <c r="H111" s="10"/>
      <c r="I111" s="10"/>
      <c r="J111" s="10"/>
      <c r="K111" s="10"/>
      <c r="L111" s="10"/>
      <c r="M111" s="10"/>
    </row>
    <row r="112" spans="1:13" x14ac:dyDescent="0.25">
      <c r="A112" s="239"/>
      <c r="B112" s="10"/>
      <c r="C112" s="10"/>
      <c r="D112" s="10"/>
      <c r="E112" s="19"/>
      <c r="F112" s="19"/>
      <c r="G112" s="19"/>
      <c r="H112" s="10"/>
      <c r="I112" s="10"/>
      <c r="J112" s="10"/>
      <c r="K112" s="10"/>
      <c r="L112" s="10"/>
      <c r="M112" s="10"/>
    </row>
    <row r="113" spans="1:13" x14ac:dyDescent="0.25">
      <c r="A113" s="239"/>
      <c r="B113" s="10"/>
      <c r="C113" s="10"/>
      <c r="D113" s="10"/>
      <c r="E113" s="19"/>
      <c r="F113" s="19"/>
      <c r="G113" s="19"/>
      <c r="H113" s="10"/>
      <c r="I113" s="10"/>
      <c r="J113" s="10"/>
      <c r="K113" s="10"/>
      <c r="L113" s="10"/>
      <c r="M113" s="10"/>
    </row>
    <row r="114" spans="1:13" x14ac:dyDescent="0.25">
      <c r="A114" s="239"/>
      <c r="B114" s="10"/>
      <c r="C114" s="10"/>
      <c r="D114" s="10"/>
      <c r="E114" s="19"/>
      <c r="F114" s="19"/>
      <c r="G114" s="19"/>
      <c r="H114" s="10"/>
      <c r="I114" s="10"/>
      <c r="J114" s="10"/>
      <c r="K114" s="10"/>
      <c r="L114" s="10"/>
      <c r="M114" s="10"/>
    </row>
    <row r="115" spans="1:13" x14ac:dyDescent="0.25">
      <c r="A115" s="239"/>
      <c r="B115" s="10"/>
      <c r="C115" s="10"/>
      <c r="D115" s="10"/>
      <c r="E115" s="19"/>
      <c r="F115" s="19"/>
      <c r="G115" s="19"/>
      <c r="H115" s="10"/>
      <c r="I115" s="10"/>
      <c r="J115" s="10"/>
      <c r="K115" s="10"/>
      <c r="L115" s="10"/>
      <c r="M115" s="10"/>
    </row>
    <row r="116" spans="1:13" x14ac:dyDescent="0.25">
      <c r="A116" s="239"/>
      <c r="B116" s="10"/>
      <c r="C116" s="10"/>
      <c r="D116" s="10"/>
      <c r="E116" s="19"/>
      <c r="F116" s="19"/>
      <c r="G116" s="19"/>
      <c r="H116" s="10"/>
      <c r="I116" s="10"/>
      <c r="J116" s="10"/>
      <c r="K116" s="10"/>
      <c r="L116" s="10"/>
      <c r="M116" s="10"/>
    </row>
    <row r="117" spans="1:13" x14ac:dyDescent="0.25">
      <c r="A117" s="239"/>
      <c r="B117" s="10"/>
      <c r="C117" s="10"/>
      <c r="D117" s="10"/>
      <c r="E117" s="19"/>
      <c r="F117" s="19"/>
      <c r="G117" s="19"/>
      <c r="H117" s="10"/>
      <c r="I117" s="10"/>
      <c r="J117" s="10"/>
      <c r="K117" s="10"/>
      <c r="L117" s="10"/>
      <c r="M117" s="10"/>
    </row>
    <row r="118" spans="1:13" x14ac:dyDescent="0.25">
      <c r="A118" s="239"/>
      <c r="B118" s="10"/>
      <c r="C118" s="10"/>
      <c r="D118" s="10"/>
      <c r="E118" s="19"/>
      <c r="F118" s="19"/>
      <c r="G118" s="19"/>
      <c r="H118" s="10"/>
      <c r="I118" s="10"/>
      <c r="J118" s="10"/>
      <c r="K118" s="10"/>
      <c r="L118" s="10"/>
      <c r="M118" s="10"/>
    </row>
    <row r="119" spans="1:13" x14ac:dyDescent="0.25">
      <c r="A119" s="239"/>
      <c r="B119" s="10"/>
      <c r="C119" s="10"/>
      <c r="D119" s="10"/>
      <c r="E119" s="19"/>
      <c r="F119" s="19"/>
      <c r="G119" s="19"/>
      <c r="H119" s="10"/>
      <c r="I119" s="10"/>
      <c r="J119" s="10"/>
      <c r="K119" s="10"/>
      <c r="L119" s="10"/>
      <c r="M119" s="10"/>
    </row>
  </sheetData>
  <protectedRanges>
    <protectedRange sqref="E5:E10" name="Rango2"/>
  </protectedRanges>
  <sortState xmlns:xlrd2="http://schemas.microsoft.com/office/spreadsheetml/2017/richdata2" ref="B5:O11">
    <sortCondition descending="1" ref="I5:I11"/>
  </sortState>
  <mergeCells count="4">
    <mergeCell ref="B1:M1"/>
    <mergeCell ref="B2:M2"/>
    <mergeCell ref="B3:M3"/>
    <mergeCell ref="B15:D15"/>
  </mergeCells>
  <phoneticPr fontId="39"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5F49129-C76E-4693-B62E-4F87B1FDCA17}">
          <x14:formula1>
            <xm:f>'2'!$D$2:$D$17</xm:f>
          </x14:formula1>
          <xm:sqref>L5:L13</xm:sqref>
        </x14:dataValidation>
        <x14:dataValidation type="list" allowBlank="1" showInputMessage="1" showErrorMessage="1" xr:uid="{3067C261-DEEE-44C4-99BF-489E3AB7C43A}">
          <x14:formula1>
            <xm:f>'2'!$E$11:$E$14</xm:f>
          </x14:formula1>
          <xm:sqref>K5:K13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1D64-B7D3-4553-BABF-DB0EAA343D7A}">
  <sheetPr>
    <tabColor theme="6" tint="-0.249977111117893"/>
  </sheetPr>
  <dimension ref="A1:N234"/>
  <sheetViews>
    <sheetView topLeftCell="E229" zoomScale="90" zoomScaleNormal="90" workbookViewId="0">
      <selection activeCell="I234" sqref="I234:J234"/>
    </sheetView>
  </sheetViews>
  <sheetFormatPr baseColWidth="10" defaultRowHeight="15" x14ac:dyDescent="0.25"/>
  <cols>
    <col min="1" max="1" width="11.140625" bestFit="1" customWidth="1"/>
    <col min="2" max="2" width="29.85546875" customWidth="1"/>
    <col min="3" max="3" width="23.140625" customWidth="1"/>
    <col min="4" max="4" width="29.42578125" customWidth="1"/>
    <col min="5" max="5" width="44.28515625" customWidth="1"/>
    <col min="6" max="6" width="44.42578125" customWidth="1"/>
    <col min="7" max="7" width="45.28515625" customWidth="1"/>
    <col min="8" max="8" width="13.85546875" customWidth="1"/>
    <col min="9" max="10" width="23.5703125" style="42" customWidth="1"/>
    <col min="11" max="11" width="20" customWidth="1"/>
    <col min="12" max="12" width="20.7109375" customWidth="1"/>
    <col min="13" max="13" width="21" customWidth="1"/>
    <col min="14" max="14" width="23" customWidth="1"/>
  </cols>
  <sheetData>
    <row r="1" spans="1:14" s="4" customFormat="1" ht="26.25" x14ac:dyDescent="0.4">
      <c r="B1" s="257" t="s">
        <v>40</v>
      </c>
      <c r="C1" s="257"/>
      <c r="D1" s="257"/>
      <c r="E1" s="257"/>
      <c r="F1" s="257"/>
      <c r="G1" s="257"/>
      <c r="H1" s="257"/>
      <c r="I1" s="264"/>
      <c r="J1" s="264"/>
      <c r="K1" s="257"/>
      <c r="L1" s="257"/>
      <c r="M1" s="257"/>
      <c r="N1" s="11"/>
    </row>
    <row r="2" spans="1:14" s="4" customFormat="1" ht="26.25" x14ac:dyDescent="0.4">
      <c r="B2" s="257" t="s">
        <v>45</v>
      </c>
      <c r="C2" s="257"/>
      <c r="D2" s="257"/>
      <c r="E2" s="257"/>
      <c r="F2" s="257"/>
      <c r="G2" s="257"/>
      <c r="H2" s="257"/>
      <c r="I2" s="264"/>
      <c r="J2" s="264"/>
      <c r="K2" s="257"/>
      <c r="L2" s="257"/>
      <c r="M2" s="257"/>
      <c r="N2" s="11"/>
    </row>
    <row r="3" spans="1:14" ht="21.75" customHeight="1" x14ac:dyDescent="0.4">
      <c r="B3" s="257" t="s">
        <v>47</v>
      </c>
      <c r="C3" s="257"/>
      <c r="D3" s="257"/>
      <c r="E3" s="257"/>
      <c r="F3" s="257"/>
      <c r="G3" s="257"/>
      <c r="H3" s="257"/>
      <c r="I3" s="264"/>
      <c r="J3" s="264"/>
      <c r="K3" s="257"/>
      <c r="L3" s="257"/>
      <c r="M3" s="257"/>
      <c r="N3" s="12"/>
    </row>
    <row r="4" spans="1:14" ht="47.25" x14ac:dyDescent="0.25">
      <c r="A4" s="5" t="s">
        <v>1</v>
      </c>
      <c r="B4" s="5" t="s">
        <v>11</v>
      </c>
      <c r="C4" s="5" t="s">
        <v>553</v>
      </c>
      <c r="D4" s="5" t="s">
        <v>36</v>
      </c>
      <c r="E4" s="5" t="s">
        <v>42</v>
      </c>
      <c r="F4" s="5" t="s">
        <v>0</v>
      </c>
      <c r="G4" s="5" t="s">
        <v>41</v>
      </c>
      <c r="H4" s="5" t="s">
        <v>1</v>
      </c>
      <c r="I4" s="28" t="s">
        <v>43</v>
      </c>
      <c r="J4" s="28" t="s">
        <v>44</v>
      </c>
      <c r="K4" s="5" t="s">
        <v>39</v>
      </c>
      <c r="L4" s="5" t="s">
        <v>4</v>
      </c>
      <c r="M4" s="5" t="s">
        <v>12</v>
      </c>
      <c r="N4" s="5" t="s">
        <v>46</v>
      </c>
    </row>
    <row r="5" spans="1:14" s="38" customFormat="1" ht="57.75" customHeight="1" x14ac:dyDescent="0.25">
      <c r="A5" s="29">
        <v>1</v>
      </c>
      <c r="B5" s="29" t="s">
        <v>554</v>
      </c>
      <c r="C5" s="29" t="s">
        <v>76</v>
      </c>
      <c r="D5" s="29" t="s">
        <v>555</v>
      </c>
      <c r="E5" s="31" t="s">
        <v>77</v>
      </c>
      <c r="F5" s="32" t="s">
        <v>78</v>
      </c>
      <c r="G5" s="33" t="s">
        <v>79</v>
      </c>
      <c r="H5" s="34">
        <v>1</v>
      </c>
      <c r="I5" s="35">
        <v>598181.50080000004</v>
      </c>
      <c r="J5" s="35">
        <v>348939.20880000002</v>
      </c>
      <c r="K5" s="36" t="s">
        <v>37</v>
      </c>
      <c r="L5" s="30" t="s">
        <v>33</v>
      </c>
      <c r="M5" s="37" t="s">
        <v>80</v>
      </c>
      <c r="N5" s="37" t="s">
        <v>81</v>
      </c>
    </row>
    <row r="6" spans="1:14" s="38" customFormat="1" ht="57.75" customHeight="1" x14ac:dyDescent="0.25">
      <c r="A6" s="29">
        <f>+A5+1</f>
        <v>2</v>
      </c>
      <c r="B6" s="29" t="s">
        <v>557</v>
      </c>
      <c r="C6" s="29" t="s">
        <v>76</v>
      </c>
      <c r="D6" s="29" t="s">
        <v>82</v>
      </c>
      <c r="E6" s="31" t="s">
        <v>83</v>
      </c>
      <c r="F6" s="32" t="s">
        <v>84</v>
      </c>
      <c r="G6" s="33" t="s">
        <v>85</v>
      </c>
      <c r="H6" s="34">
        <v>1</v>
      </c>
      <c r="I6" s="35">
        <v>50007191.759999998</v>
      </c>
      <c r="J6" s="35">
        <v>37672084.459200002</v>
      </c>
      <c r="K6" s="36" t="s">
        <v>37</v>
      </c>
      <c r="L6" s="30" t="s">
        <v>35</v>
      </c>
      <c r="M6" s="37" t="s">
        <v>86</v>
      </c>
      <c r="N6" s="37" t="s">
        <v>87</v>
      </c>
    </row>
    <row r="7" spans="1:14" s="38" customFormat="1" ht="57.75" customHeight="1" x14ac:dyDescent="0.25">
      <c r="A7" s="29">
        <f t="shared" ref="A7:A70" si="0">+A6+1</f>
        <v>3</v>
      </c>
      <c r="B7" s="29" t="s">
        <v>557</v>
      </c>
      <c r="C7" s="29" t="s">
        <v>76</v>
      </c>
      <c r="D7" s="29" t="s">
        <v>82</v>
      </c>
      <c r="E7" s="31" t="s">
        <v>83</v>
      </c>
      <c r="F7" s="32" t="s">
        <v>88</v>
      </c>
      <c r="G7" s="33" t="s">
        <v>89</v>
      </c>
      <c r="H7" s="34">
        <v>1</v>
      </c>
      <c r="I7" s="35">
        <v>4365574.2</v>
      </c>
      <c r="J7" s="35">
        <v>3637978.5</v>
      </c>
      <c r="K7" s="36" t="s">
        <v>37</v>
      </c>
      <c r="L7" s="30" t="s">
        <v>81</v>
      </c>
      <c r="M7" s="37" t="s">
        <v>90</v>
      </c>
      <c r="N7" s="37" t="s">
        <v>81</v>
      </c>
    </row>
    <row r="8" spans="1:14" s="38" customFormat="1" ht="57.75" customHeight="1" x14ac:dyDescent="0.25">
      <c r="A8" s="29">
        <f t="shared" si="0"/>
        <v>4</v>
      </c>
      <c r="B8" s="29" t="s">
        <v>558</v>
      </c>
      <c r="C8" s="29" t="s">
        <v>92</v>
      </c>
      <c r="D8" s="29" t="s">
        <v>91</v>
      </c>
      <c r="E8" s="31" t="s">
        <v>93</v>
      </c>
      <c r="F8" s="32" t="s">
        <v>94</v>
      </c>
      <c r="G8" s="33" t="s">
        <v>95</v>
      </c>
      <c r="H8" s="34">
        <v>1</v>
      </c>
      <c r="I8" s="35">
        <v>5408000</v>
      </c>
      <c r="J8" s="35">
        <v>4506666.666666667</v>
      </c>
      <c r="K8" s="36" t="s">
        <v>37</v>
      </c>
      <c r="L8" s="30" t="s">
        <v>35</v>
      </c>
      <c r="M8" s="37" t="s">
        <v>90</v>
      </c>
      <c r="N8" s="37" t="s">
        <v>87</v>
      </c>
    </row>
    <row r="9" spans="1:14" s="38" customFormat="1" ht="57.75" customHeight="1" x14ac:dyDescent="0.25">
      <c r="A9" s="29">
        <f t="shared" si="0"/>
        <v>5</v>
      </c>
      <c r="B9" s="29" t="s">
        <v>558</v>
      </c>
      <c r="C9" s="29" t="s">
        <v>96</v>
      </c>
      <c r="D9" s="29" t="s">
        <v>91</v>
      </c>
      <c r="E9" s="31" t="s">
        <v>93</v>
      </c>
      <c r="F9" s="32" t="s">
        <v>97</v>
      </c>
      <c r="G9" s="33" t="s">
        <v>98</v>
      </c>
      <c r="H9" s="34">
        <v>1</v>
      </c>
      <c r="I9" s="35">
        <v>16972783.027199998</v>
      </c>
      <c r="J9" s="35">
        <v>12729587.270399999</v>
      </c>
      <c r="K9" s="36" t="s">
        <v>37</v>
      </c>
      <c r="L9" s="30" t="s">
        <v>35</v>
      </c>
      <c r="M9" s="37" t="s">
        <v>99</v>
      </c>
      <c r="N9" s="37" t="s">
        <v>87</v>
      </c>
    </row>
    <row r="10" spans="1:14" s="38" customFormat="1" ht="57.75" customHeight="1" x14ac:dyDescent="0.25">
      <c r="A10" s="29">
        <f t="shared" si="0"/>
        <v>6</v>
      </c>
      <c r="B10" s="29" t="s">
        <v>558</v>
      </c>
      <c r="C10" s="29" t="s">
        <v>100</v>
      </c>
      <c r="D10" s="29" t="s">
        <v>91</v>
      </c>
      <c r="E10" s="31" t="s">
        <v>93</v>
      </c>
      <c r="F10" s="32" t="s">
        <v>101</v>
      </c>
      <c r="G10" s="33" t="s">
        <v>102</v>
      </c>
      <c r="H10" s="34">
        <v>1</v>
      </c>
      <c r="I10" s="35">
        <v>587600</v>
      </c>
      <c r="J10" s="35">
        <v>587600</v>
      </c>
      <c r="K10" s="36" t="s">
        <v>37</v>
      </c>
      <c r="L10" s="30" t="s">
        <v>35</v>
      </c>
      <c r="M10" s="37" t="s">
        <v>103</v>
      </c>
      <c r="N10" s="37" t="s">
        <v>104</v>
      </c>
    </row>
    <row r="11" spans="1:14" s="38" customFormat="1" ht="57.75" customHeight="1" x14ac:dyDescent="0.25">
      <c r="A11" s="29">
        <f t="shared" si="0"/>
        <v>7</v>
      </c>
      <c r="B11" s="29" t="s">
        <v>558</v>
      </c>
      <c r="C11" s="29" t="s">
        <v>105</v>
      </c>
      <c r="D11" s="29" t="s">
        <v>91</v>
      </c>
      <c r="E11" s="31" t="s">
        <v>93</v>
      </c>
      <c r="F11" s="32" t="s">
        <v>106</v>
      </c>
      <c r="G11" s="33" t="s">
        <v>107</v>
      </c>
      <c r="H11" s="34">
        <v>1</v>
      </c>
      <c r="I11" s="35">
        <v>1219720.32</v>
      </c>
      <c r="J11" s="35">
        <v>640353.16800000006</v>
      </c>
      <c r="K11" s="36" t="s">
        <v>37</v>
      </c>
      <c r="L11" s="30" t="s">
        <v>35</v>
      </c>
      <c r="M11" s="37" t="s">
        <v>80</v>
      </c>
      <c r="N11" s="37" t="s">
        <v>87</v>
      </c>
    </row>
    <row r="12" spans="1:14" s="38" customFormat="1" ht="57.75" customHeight="1" x14ac:dyDescent="0.25">
      <c r="A12" s="29">
        <f t="shared" si="0"/>
        <v>8</v>
      </c>
      <c r="B12" s="29" t="s">
        <v>558</v>
      </c>
      <c r="C12" s="29" t="s">
        <v>105</v>
      </c>
      <c r="D12" s="29" t="s">
        <v>91</v>
      </c>
      <c r="E12" s="31" t="s">
        <v>93</v>
      </c>
      <c r="F12" s="32" t="s">
        <v>108</v>
      </c>
      <c r="G12" s="33" t="s">
        <v>109</v>
      </c>
      <c r="H12" s="34">
        <v>1</v>
      </c>
      <c r="I12" s="35">
        <v>6405235.2000000002</v>
      </c>
      <c r="J12" s="35">
        <v>3469502.4</v>
      </c>
      <c r="K12" s="36" t="s">
        <v>37</v>
      </c>
      <c r="L12" s="30" t="s">
        <v>35</v>
      </c>
      <c r="M12" s="37" t="s">
        <v>80</v>
      </c>
      <c r="N12" s="37" t="s">
        <v>87</v>
      </c>
    </row>
    <row r="13" spans="1:14" s="38" customFormat="1" ht="57.75" customHeight="1" x14ac:dyDescent="0.25">
      <c r="A13" s="29">
        <f t="shared" si="0"/>
        <v>9</v>
      </c>
      <c r="B13" s="29" t="s">
        <v>558</v>
      </c>
      <c r="C13" s="29" t="s">
        <v>105</v>
      </c>
      <c r="D13" s="29" t="s">
        <v>91</v>
      </c>
      <c r="E13" s="31" t="s">
        <v>93</v>
      </c>
      <c r="F13" s="32" t="s">
        <v>110</v>
      </c>
      <c r="G13" s="33" t="s">
        <v>111</v>
      </c>
      <c r="H13" s="34">
        <v>1</v>
      </c>
      <c r="I13" s="35">
        <v>9442368</v>
      </c>
      <c r="J13" s="35">
        <v>4773641.5999999996</v>
      </c>
      <c r="K13" s="36" t="s">
        <v>37</v>
      </c>
      <c r="L13" s="30" t="s">
        <v>35</v>
      </c>
      <c r="M13" s="37" t="s">
        <v>112</v>
      </c>
      <c r="N13" s="37" t="s">
        <v>87</v>
      </c>
    </row>
    <row r="14" spans="1:14" s="38" customFormat="1" ht="57.75" customHeight="1" x14ac:dyDescent="0.25">
      <c r="A14" s="29">
        <f t="shared" si="0"/>
        <v>10</v>
      </c>
      <c r="B14" s="29" t="s">
        <v>558</v>
      </c>
      <c r="C14" s="29" t="s">
        <v>113</v>
      </c>
      <c r="D14" s="29" t="s">
        <v>91</v>
      </c>
      <c r="E14" s="31" t="s">
        <v>93</v>
      </c>
      <c r="F14" s="32" t="s">
        <v>114</v>
      </c>
      <c r="G14" s="33" t="s">
        <v>115</v>
      </c>
      <c r="H14" s="34">
        <v>1</v>
      </c>
      <c r="I14" s="35">
        <v>70304000</v>
      </c>
      <c r="J14" s="35">
        <v>69718133.333333343</v>
      </c>
      <c r="K14" s="36" t="s">
        <v>37</v>
      </c>
      <c r="L14" s="30" t="s">
        <v>35</v>
      </c>
      <c r="M14" s="37" t="s">
        <v>116</v>
      </c>
      <c r="N14" s="37" t="s">
        <v>87</v>
      </c>
    </row>
    <row r="15" spans="1:14" s="38" customFormat="1" ht="57.75" customHeight="1" x14ac:dyDescent="0.25">
      <c r="A15" s="29">
        <f t="shared" si="0"/>
        <v>11</v>
      </c>
      <c r="B15" s="29" t="s">
        <v>558</v>
      </c>
      <c r="C15" s="29" t="s">
        <v>113</v>
      </c>
      <c r="D15" s="29" t="s">
        <v>91</v>
      </c>
      <c r="E15" s="31" t="s">
        <v>93</v>
      </c>
      <c r="F15" s="32" t="s">
        <v>117</v>
      </c>
      <c r="G15" s="33" t="s">
        <v>118</v>
      </c>
      <c r="H15" s="34">
        <v>1</v>
      </c>
      <c r="I15" s="35">
        <v>27040000</v>
      </c>
      <c r="J15" s="35">
        <v>6159111.111111111</v>
      </c>
      <c r="K15" s="36" t="s">
        <v>37</v>
      </c>
      <c r="L15" s="30" t="s">
        <v>35</v>
      </c>
      <c r="M15" s="37" t="s">
        <v>103</v>
      </c>
      <c r="N15" s="37" t="s">
        <v>87</v>
      </c>
    </row>
    <row r="16" spans="1:14" s="38" customFormat="1" ht="57.75" customHeight="1" x14ac:dyDescent="0.25">
      <c r="A16" s="29">
        <f t="shared" si="0"/>
        <v>12</v>
      </c>
      <c r="B16" s="29" t="s">
        <v>558</v>
      </c>
      <c r="C16" s="29" t="s">
        <v>119</v>
      </c>
      <c r="D16" s="29" t="s">
        <v>91</v>
      </c>
      <c r="E16" s="31" t="s">
        <v>93</v>
      </c>
      <c r="F16" s="32" t="s">
        <v>120</v>
      </c>
      <c r="G16" s="33" t="s">
        <v>121</v>
      </c>
      <c r="H16" s="34">
        <v>1</v>
      </c>
      <c r="I16" s="35">
        <v>15231335.533439999</v>
      </c>
      <c r="J16" s="35">
        <v>6515626.8670826675</v>
      </c>
      <c r="K16" s="36" t="s">
        <v>37</v>
      </c>
      <c r="L16" s="30" t="s">
        <v>35</v>
      </c>
      <c r="M16" s="37" t="s">
        <v>112</v>
      </c>
      <c r="N16" s="37" t="s">
        <v>87</v>
      </c>
    </row>
    <row r="17" spans="1:14" s="38" customFormat="1" ht="57.75" customHeight="1" x14ac:dyDescent="0.25">
      <c r="A17" s="29">
        <f t="shared" si="0"/>
        <v>13</v>
      </c>
      <c r="B17" s="29" t="s">
        <v>558</v>
      </c>
      <c r="C17" s="29" t="s">
        <v>122</v>
      </c>
      <c r="D17" s="29" t="s">
        <v>91</v>
      </c>
      <c r="E17" s="31" t="s">
        <v>93</v>
      </c>
      <c r="F17" s="32" t="s">
        <v>123</v>
      </c>
      <c r="G17" s="33" t="s">
        <v>124</v>
      </c>
      <c r="H17" s="34">
        <v>1</v>
      </c>
      <c r="I17" s="35">
        <v>27364480</v>
      </c>
      <c r="J17" s="35">
        <v>6841120</v>
      </c>
      <c r="K17" s="36" t="s">
        <v>37</v>
      </c>
      <c r="L17" s="30" t="s">
        <v>35</v>
      </c>
      <c r="M17" s="37" t="s">
        <v>125</v>
      </c>
      <c r="N17" s="37" t="s">
        <v>87</v>
      </c>
    </row>
    <row r="18" spans="1:14" s="38" customFormat="1" ht="57.75" customHeight="1" x14ac:dyDescent="0.25">
      <c r="A18" s="29">
        <f t="shared" si="0"/>
        <v>14</v>
      </c>
      <c r="B18" s="29" t="s">
        <v>558</v>
      </c>
      <c r="C18" s="29" t="s">
        <v>122</v>
      </c>
      <c r="D18" s="29" t="s">
        <v>91</v>
      </c>
      <c r="E18" s="31" t="s">
        <v>93</v>
      </c>
      <c r="F18" s="32" t="s">
        <v>126</v>
      </c>
      <c r="G18" s="33" t="s">
        <v>127</v>
      </c>
      <c r="H18" s="34">
        <v>1</v>
      </c>
      <c r="I18" s="35">
        <v>24876800</v>
      </c>
      <c r="J18" s="35">
        <v>20730666.666666668</v>
      </c>
      <c r="K18" s="36" t="s">
        <v>37</v>
      </c>
      <c r="L18" s="30" t="s">
        <v>35</v>
      </c>
      <c r="M18" s="37" t="s">
        <v>90</v>
      </c>
      <c r="N18" s="37" t="s">
        <v>87</v>
      </c>
    </row>
    <row r="19" spans="1:14" s="38" customFormat="1" ht="57.75" customHeight="1" x14ac:dyDescent="0.25">
      <c r="A19" s="29">
        <f t="shared" si="0"/>
        <v>15</v>
      </c>
      <c r="B19" s="29" t="s">
        <v>558</v>
      </c>
      <c r="C19" s="29" t="s">
        <v>128</v>
      </c>
      <c r="D19" s="29" t="s">
        <v>91</v>
      </c>
      <c r="E19" s="31" t="s">
        <v>93</v>
      </c>
      <c r="F19" s="32" t="s">
        <v>129</v>
      </c>
      <c r="G19" s="33" t="s">
        <v>130</v>
      </c>
      <c r="H19" s="34">
        <v>1</v>
      </c>
      <c r="I19" s="35">
        <v>68752033.316096008</v>
      </c>
      <c r="J19" s="35">
        <v>57484338.967069164</v>
      </c>
      <c r="K19" s="36" t="s">
        <v>37</v>
      </c>
      <c r="L19" s="30" t="s">
        <v>35</v>
      </c>
      <c r="M19" s="37" t="s">
        <v>103</v>
      </c>
      <c r="N19" s="37" t="s">
        <v>87</v>
      </c>
    </row>
    <row r="20" spans="1:14" s="38" customFormat="1" ht="57.75" customHeight="1" x14ac:dyDescent="0.25">
      <c r="A20" s="29">
        <f t="shared" si="0"/>
        <v>16</v>
      </c>
      <c r="B20" s="29" t="s">
        <v>558</v>
      </c>
      <c r="C20" s="29" t="s">
        <v>128</v>
      </c>
      <c r="D20" s="29" t="s">
        <v>91</v>
      </c>
      <c r="E20" s="31" t="s">
        <v>93</v>
      </c>
      <c r="F20" s="32" t="s">
        <v>131</v>
      </c>
      <c r="G20" s="33" t="s">
        <v>132</v>
      </c>
      <c r="H20" s="34">
        <v>1</v>
      </c>
      <c r="I20" s="35">
        <v>31471659.732864</v>
      </c>
      <c r="J20" s="35">
        <v>6206910.6695370665</v>
      </c>
      <c r="K20" s="36" t="s">
        <v>37</v>
      </c>
      <c r="L20" s="30" t="s">
        <v>35</v>
      </c>
      <c r="M20" s="37" t="s">
        <v>133</v>
      </c>
      <c r="N20" s="37" t="s">
        <v>87</v>
      </c>
    </row>
    <row r="21" spans="1:14" s="38" customFormat="1" ht="57.75" customHeight="1" x14ac:dyDescent="0.25">
      <c r="A21" s="29">
        <f t="shared" si="0"/>
        <v>17</v>
      </c>
      <c r="B21" s="29" t="s">
        <v>558</v>
      </c>
      <c r="C21" s="29" t="s">
        <v>128</v>
      </c>
      <c r="D21" s="29" t="s">
        <v>91</v>
      </c>
      <c r="E21" s="31" t="s">
        <v>93</v>
      </c>
      <c r="F21" s="32" t="s">
        <v>134</v>
      </c>
      <c r="G21" s="33" t="s">
        <v>135</v>
      </c>
      <c r="H21" s="34">
        <v>1</v>
      </c>
      <c r="I21" s="35">
        <v>25607961.600000001</v>
      </c>
      <c r="J21" s="35">
        <v>6757656.5333333332</v>
      </c>
      <c r="K21" s="36" t="s">
        <v>37</v>
      </c>
      <c r="L21" s="30" t="s">
        <v>35</v>
      </c>
      <c r="M21" s="37" t="s">
        <v>133</v>
      </c>
      <c r="N21" s="37" t="s">
        <v>87</v>
      </c>
    </row>
    <row r="22" spans="1:14" s="38" customFormat="1" ht="57.75" customHeight="1" x14ac:dyDescent="0.25">
      <c r="A22" s="29">
        <f t="shared" si="0"/>
        <v>18</v>
      </c>
      <c r="B22" s="29" t="s">
        <v>558</v>
      </c>
      <c r="C22" s="29" t="s">
        <v>136</v>
      </c>
      <c r="D22" s="29" t="s">
        <v>91</v>
      </c>
      <c r="E22" s="31" t="s">
        <v>93</v>
      </c>
      <c r="F22" s="32" t="s">
        <v>137</v>
      </c>
      <c r="G22" s="33" t="s">
        <v>138</v>
      </c>
      <c r="H22" s="34">
        <v>1</v>
      </c>
      <c r="I22" s="35">
        <v>66037242.514285728</v>
      </c>
      <c r="J22" s="35">
        <v>21278667.032380957</v>
      </c>
      <c r="K22" s="36" t="s">
        <v>37</v>
      </c>
      <c r="L22" s="30" t="s">
        <v>35</v>
      </c>
      <c r="M22" s="37" t="s">
        <v>133</v>
      </c>
      <c r="N22" s="37" t="s">
        <v>87</v>
      </c>
    </row>
    <row r="23" spans="1:14" s="38" customFormat="1" ht="57.75" customHeight="1" x14ac:dyDescent="0.25">
      <c r="A23" s="29">
        <f t="shared" si="0"/>
        <v>19</v>
      </c>
      <c r="B23" s="29" t="s">
        <v>558</v>
      </c>
      <c r="C23" s="29" t="s">
        <v>139</v>
      </c>
      <c r="D23" s="29" t="s">
        <v>91</v>
      </c>
      <c r="E23" s="31" t="s">
        <v>93</v>
      </c>
      <c r="F23" s="32" t="s">
        <v>140</v>
      </c>
      <c r="G23" s="33" t="s">
        <v>141</v>
      </c>
      <c r="H23" s="34">
        <v>1</v>
      </c>
      <c r="I23" s="35">
        <v>21066805.003636364</v>
      </c>
      <c r="J23" s="35">
        <v>3920766.4867878789</v>
      </c>
      <c r="K23" s="36" t="s">
        <v>37</v>
      </c>
      <c r="L23" s="30" t="s">
        <v>35</v>
      </c>
      <c r="M23" s="37" t="s">
        <v>103</v>
      </c>
      <c r="N23" s="37" t="s">
        <v>87</v>
      </c>
    </row>
    <row r="24" spans="1:14" s="38" customFormat="1" ht="57.75" customHeight="1" x14ac:dyDescent="0.25">
      <c r="A24" s="29">
        <f t="shared" si="0"/>
        <v>20</v>
      </c>
      <c r="B24" s="29" t="s">
        <v>558</v>
      </c>
      <c r="C24" s="29" t="s">
        <v>139</v>
      </c>
      <c r="D24" s="29" t="s">
        <v>91</v>
      </c>
      <c r="E24" s="31" t="s">
        <v>93</v>
      </c>
      <c r="F24" s="32" t="s">
        <v>142</v>
      </c>
      <c r="G24" s="33" t="s">
        <v>143</v>
      </c>
      <c r="H24" s="34">
        <v>1</v>
      </c>
      <c r="I24" s="35">
        <v>8360640.1765120002</v>
      </c>
      <c r="J24" s="35">
        <v>1556008.0328508446</v>
      </c>
      <c r="K24" s="36" t="s">
        <v>37</v>
      </c>
      <c r="L24" s="30" t="s">
        <v>35</v>
      </c>
      <c r="M24" s="37" t="s">
        <v>103</v>
      </c>
      <c r="N24" s="37" t="s">
        <v>87</v>
      </c>
    </row>
    <row r="25" spans="1:14" s="38" customFormat="1" ht="57.75" customHeight="1" x14ac:dyDescent="0.25">
      <c r="A25" s="29">
        <f t="shared" si="0"/>
        <v>21</v>
      </c>
      <c r="B25" s="29" t="s">
        <v>558</v>
      </c>
      <c r="C25" s="29" t="s">
        <v>139</v>
      </c>
      <c r="D25" s="29" t="s">
        <v>91</v>
      </c>
      <c r="E25" s="31" t="s">
        <v>93</v>
      </c>
      <c r="F25" s="32" t="s">
        <v>144</v>
      </c>
      <c r="G25" s="33" t="s">
        <v>145</v>
      </c>
      <c r="H25" s="34">
        <v>1</v>
      </c>
      <c r="I25" s="35">
        <v>38947858.056639999</v>
      </c>
      <c r="J25" s="35">
        <v>12874430.857611556</v>
      </c>
      <c r="K25" s="36" t="s">
        <v>37</v>
      </c>
      <c r="L25" s="30" t="s">
        <v>35</v>
      </c>
      <c r="M25" s="37" t="s">
        <v>133</v>
      </c>
      <c r="N25" s="37" t="s">
        <v>87</v>
      </c>
    </row>
    <row r="26" spans="1:14" s="38" customFormat="1" ht="57.75" customHeight="1" x14ac:dyDescent="0.25">
      <c r="A26" s="29">
        <f t="shared" si="0"/>
        <v>22</v>
      </c>
      <c r="B26" s="29" t="s">
        <v>558</v>
      </c>
      <c r="C26" s="29" t="s">
        <v>146</v>
      </c>
      <c r="D26" s="29" t="s">
        <v>91</v>
      </c>
      <c r="E26" s="31" t="s">
        <v>93</v>
      </c>
      <c r="F26" s="32" t="s">
        <v>147</v>
      </c>
      <c r="G26" s="33" t="s">
        <v>148</v>
      </c>
      <c r="H26" s="34">
        <v>1</v>
      </c>
      <c r="I26" s="35">
        <v>17305600</v>
      </c>
      <c r="J26" s="35">
        <v>7402951.1111111119</v>
      </c>
      <c r="K26" s="36" t="s">
        <v>37</v>
      </c>
      <c r="L26" s="30" t="s">
        <v>35</v>
      </c>
      <c r="M26" s="37" t="s">
        <v>112</v>
      </c>
      <c r="N26" s="37" t="s">
        <v>87</v>
      </c>
    </row>
    <row r="27" spans="1:14" s="38" customFormat="1" ht="57.75" customHeight="1" x14ac:dyDescent="0.25">
      <c r="A27" s="29">
        <f t="shared" si="0"/>
        <v>23</v>
      </c>
      <c r="B27" s="29" t="s">
        <v>558</v>
      </c>
      <c r="C27" s="29" t="s">
        <v>92</v>
      </c>
      <c r="D27" s="29" t="s">
        <v>91</v>
      </c>
      <c r="E27" s="31" t="s">
        <v>93</v>
      </c>
      <c r="F27" s="32" t="s">
        <v>149</v>
      </c>
      <c r="G27" s="33" t="s">
        <v>150</v>
      </c>
      <c r="H27" s="34">
        <v>1</v>
      </c>
      <c r="I27" s="35">
        <v>10161632.000000002</v>
      </c>
      <c r="J27" s="35">
        <v>3104943.111111111</v>
      </c>
      <c r="K27" s="36" t="s">
        <v>37</v>
      </c>
      <c r="L27" s="30" t="s">
        <v>35</v>
      </c>
      <c r="M27" s="37" t="s">
        <v>133</v>
      </c>
      <c r="N27" s="37" t="s">
        <v>87</v>
      </c>
    </row>
    <row r="28" spans="1:14" s="38" customFormat="1" ht="57.75" customHeight="1" x14ac:dyDescent="0.25">
      <c r="A28" s="29">
        <f t="shared" si="0"/>
        <v>24</v>
      </c>
      <c r="B28" s="29" t="s">
        <v>558</v>
      </c>
      <c r="C28" s="29" t="s">
        <v>92</v>
      </c>
      <c r="D28" s="29" t="s">
        <v>91</v>
      </c>
      <c r="E28" s="31" t="s">
        <v>93</v>
      </c>
      <c r="F28" s="32" t="s">
        <v>151</v>
      </c>
      <c r="G28" s="33" t="s">
        <v>152</v>
      </c>
      <c r="H28" s="34">
        <v>1</v>
      </c>
      <c r="I28" s="35">
        <v>11356799.999999998</v>
      </c>
      <c r="J28" s="35">
        <v>2649919.9999999995</v>
      </c>
      <c r="K28" s="36" t="s">
        <v>37</v>
      </c>
      <c r="L28" s="30" t="s">
        <v>35</v>
      </c>
      <c r="M28" s="37" t="s">
        <v>103</v>
      </c>
      <c r="N28" s="37" t="s">
        <v>87</v>
      </c>
    </row>
    <row r="29" spans="1:14" s="38" customFormat="1" ht="57.75" customHeight="1" x14ac:dyDescent="0.25">
      <c r="A29" s="29">
        <f t="shared" si="0"/>
        <v>25</v>
      </c>
      <c r="B29" s="29" t="s">
        <v>558</v>
      </c>
      <c r="C29" s="29" t="s">
        <v>92</v>
      </c>
      <c r="D29" s="29" t="s">
        <v>91</v>
      </c>
      <c r="E29" s="31" t="s">
        <v>93</v>
      </c>
      <c r="F29" s="32" t="s">
        <v>153</v>
      </c>
      <c r="G29" s="33" t="s">
        <v>154</v>
      </c>
      <c r="H29" s="34">
        <v>1</v>
      </c>
      <c r="I29" s="35">
        <v>45520291.148800001</v>
      </c>
      <c r="J29" s="35">
        <v>13150306.331875557</v>
      </c>
      <c r="K29" s="36" t="s">
        <v>37</v>
      </c>
      <c r="L29" s="30" t="s">
        <v>35</v>
      </c>
      <c r="M29" s="37" t="s">
        <v>133</v>
      </c>
      <c r="N29" s="37" t="s">
        <v>87</v>
      </c>
    </row>
    <row r="30" spans="1:14" s="38" customFormat="1" ht="57.75" customHeight="1" x14ac:dyDescent="0.25">
      <c r="A30" s="29">
        <f t="shared" si="0"/>
        <v>26</v>
      </c>
      <c r="B30" s="29" t="s">
        <v>558</v>
      </c>
      <c r="C30" s="29" t="s">
        <v>155</v>
      </c>
      <c r="D30" s="29" t="s">
        <v>91</v>
      </c>
      <c r="E30" s="31" t="s">
        <v>93</v>
      </c>
      <c r="F30" s="32" t="s">
        <v>156</v>
      </c>
      <c r="G30" s="33" t="s">
        <v>157</v>
      </c>
      <c r="H30" s="34">
        <v>1</v>
      </c>
      <c r="I30" s="35">
        <v>21091200</v>
      </c>
      <c r="J30" s="35">
        <v>15994160</v>
      </c>
      <c r="K30" s="36" t="s">
        <v>37</v>
      </c>
      <c r="L30" s="30" t="s">
        <v>35</v>
      </c>
      <c r="M30" s="37" t="s">
        <v>86</v>
      </c>
      <c r="N30" s="37" t="s">
        <v>87</v>
      </c>
    </row>
    <row r="31" spans="1:14" s="38" customFormat="1" ht="57.75" customHeight="1" x14ac:dyDescent="0.25">
      <c r="A31" s="29">
        <f t="shared" si="0"/>
        <v>27</v>
      </c>
      <c r="B31" s="29" t="s">
        <v>558</v>
      </c>
      <c r="C31" s="29" t="s">
        <v>155</v>
      </c>
      <c r="D31" s="29" t="s">
        <v>91</v>
      </c>
      <c r="E31" s="31" t="s">
        <v>93</v>
      </c>
      <c r="F31" s="32" t="s">
        <v>158</v>
      </c>
      <c r="G31" s="33" t="s">
        <v>159</v>
      </c>
      <c r="H31" s="34">
        <v>1</v>
      </c>
      <c r="I31" s="35">
        <v>1971756800</v>
      </c>
      <c r="J31" s="35">
        <v>1878646062.2222223</v>
      </c>
      <c r="K31" s="36" t="s">
        <v>37</v>
      </c>
      <c r="L31" s="30" t="s">
        <v>35</v>
      </c>
      <c r="M31" s="37" t="s">
        <v>116</v>
      </c>
      <c r="N31" s="37" t="s">
        <v>87</v>
      </c>
    </row>
    <row r="32" spans="1:14" s="38" customFormat="1" ht="57.75" customHeight="1" x14ac:dyDescent="0.25">
      <c r="A32" s="29">
        <f t="shared" si="0"/>
        <v>28</v>
      </c>
      <c r="B32" s="29" t="s">
        <v>558</v>
      </c>
      <c r="C32" s="29" t="s">
        <v>160</v>
      </c>
      <c r="D32" s="29" t="s">
        <v>91</v>
      </c>
      <c r="E32" s="31" t="s">
        <v>93</v>
      </c>
      <c r="F32" s="32" t="s">
        <v>161</v>
      </c>
      <c r="G32" s="33" t="s">
        <v>162</v>
      </c>
      <c r="H32" s="34">
        <v>1</v>
      </c>
      <c r="I32" s="35">
        <v>54458560</v>
      </c>
      <c r="J32" s="35">
        <v>21027055.111111112</v>
      </c>
      <c r="K32" s="36" t="s">
        <v>37</v>
      </c>
      <c r="L32" s="30" t="s">
        <v>35</v>
      </c>
      <c r="M32" s="37" t="s">
        <v>163</v>
      </c>
      <c r="N32" s="37" t="s">
        <v>87</v>
      </c>
    </row>
    <row r="33" spans="1:14" s="38" customFormat="1" ht="57.75" customHeight="1" x14ac:dyDescent="0.25">
      <c r="A33" s="29">
        <f t="shared" si="0"/>
        <v>29</v>
      </c>
      <c r="B33" s="29" t="s">
        <v>558</v>
      </c>
      <c r="C33" s="29" t="s">
        <v>160</v>
      </c>
      <c r="D33" s="29" t="s">
        <v>91</v>
      </c>
      <c r="E33" s="31" t="s">
        <v>93</v>
      </c>
      <c r="F33" s="32" t="s">
        <v>164</v>
      </c>
      <c r="G33" s="33" t="s">
        <v>165</v>
      </c>
      <c r="H33" s="34">
        <v>1</v>
      </c>
      <c r="I33" s="35">
        <v>113426717.0816</v>
      </c>
      <c r="J33" s="35">
        <v>58918878.039608896</v>
      </c>
      <c r="K33" s="36" t="s">
        <v>37</v>
      </c>
      <c r="L33" s="30" t="s">
        <v>35</v>
      </c>
      <c r="M33" s="37" t="s">
        <v>166</v>
      </c>
      <c r="N33" s="37" t="s">
        <v>87</v>
      </c>
    </row>
    <row r="34" spans="1:14" s="38" customFormat="1" ht="57.75" customHeight="1" x14ac:dyDescent="0.25">
      <c r="A34" s="29">
        <f t="shared" si="0"/>
        <v>30</v>
      </c>
      <c r="B34" s="29" t="s">
        <v>558</v>
      </c>
      <c r="C34" s="29" t="s">
        <v>160</v>
      </c>
      <c r="D34" s="29" t="s">
        <v>91</v>
      </c>
      <c r="E34" s="31" t="s">
        <v>93</v>
      </c>
      <c r="F34" s="32" t="s">
        <v>167</v>
      </c>
      <c r="G34" s="33" t="s">
        <v>168</v>
      </c>
      <c r="H34" s="34">
        <v>1</v>
      </c>
      <c r="I34" s="35">
        <v>454272000</v>
      </c>
      <c r="J34" s="35">
        <v>378560000</v>
      </c>
      <c r="K34" s="36" t="s">
        <v>37</v>
      </c>
      <c r="L34" s="30" t="s">
        <v>35</v>
      </c>
      <c r="M34" s="37" t="s">
        <v>90</v>
      </c>
      <c r="N34" s="37" t="s">
        <v>87</v>
      </c>
    </row>
    <row r="35" spans="1:14" s="38" customFormat="1" ht="57.75" customHeight="1" x14ac:dyDescent="0.25">
      <c r="A35" s="29">
        <f t="shared" si="0"/>
        <v>31</v>
      </c>
      <c r="B35" s="29" t="s">
        <v>558</v>
      </c>
      <c r="C35" s="29" t="s">
        <v>169</v>
      </c>
      <c r="D35" s="29" t="s">
        <v>91</v>
      </c>
      <c r="E35" s="31" t="s">
        <v>93</v>
      </c>
      <c r="F35" s="32" t="s">
        <v>170</v>
      </c>
      <c r="G35" s="33" t="s">
        <v>171</v>
      </c>
      <c r="H35" s="34">
        <v>1</v>
      </c>
      <c r="I35" s="35">
        <v>83315267.276800007</v>
      </c>
      <c r="J35" s="35">
        <v>34714694.698666669</v>
      </c>
      <c r="K35" s="36" t="s">
        <v>37</v>
      </c>
      <c r="L35" s="30" t="s">
        <v>35</v>
      </c>
      <c r="M35" s="37" t="s">
        <v>172</v>
      </c>
      <c r="N35" s="37" t="s">
        <v>87</v>
      </c>
    </row>
    <row r="36" spans="1:14" s="38" customFormat="1" ht="57.75" customHeight="1" x14ac:dyDescent="0.25">
      <c r="A36" s="29">
        <f t="shared" si="0"/>
        <v>32</v>
      </c>
      <c r="B36" s="29" t="s">
        <v>558</v>
      </c>
      <c r="C36" s="29" t="s">
        <v>169</v>
      </c>
      <c r="D36" s="29" t="s">
        <v>91</v>
      </c>
      <c r="E36" s="31" t="s">
        <v>93</v>
      </c>
      <c r="F36" s="32" t="s">
        <v>173</v>
      </c>
      <c r="G36" s="33" t="s">
        <v>174</v>
      </c>
      <c r="H36" s="34">
        <v>1</v>
      </c>
      <c r="I36" s="35">
        <v>22677907.199999999</v>
      </c>
      <c r="J36" s="35">
        <v>9449128</v>
      </c>
      <c r="K36" s="36" t="s">
        <v>37</v>
      </c>
      <c r="L36" s="30" t="s">
        <v>35</v>
      </c>
      <c r="M36" s="37" t="s">
        <v>172</v>
      </c>
      <c r="N36" s="37" t="s">
        <v>87</v>
      </c>
    </row>
    <row r="37" spans="1:14" s="38" customFormat="1" ht="57.75" customHeight="1" x14ac:dyDescent="0.25">
      <c r="A37" s="29">
        <f t="shared" si="0"/>
        <v>33</v>
      </c>
      <c r="B37" s="29" t="s">
        <v>558</v>
      </c>
      <c r="C37" s="29" t="s">
        <v>169</v>
      </c>
      <c r="D37" s="29" t="s">
        <v>91</v>
      </c>
      <c r="E37" s="31" t="s">
        <v>93</v>
      </c>
      <c r="F37" s="32" t="s">
        <v>175</v>
      </c>
      <c r="G37" s="33" t="s">
        <v>176</v>
      </c>
      <c r="H37" s="34">
        <v>1</v>
      </c>
      <c r="I37" s="35">
        <v>66945061.996799998</v>
      </c>
      <c r="J37" s="35">
        <v>27335900.315360002</v>
      </c>
      <c r="K37" s="36" t="s">
        <v>37</v>
      </c>
      <c r="L37" s="30" t="s">
        <v>35</v>
      </c>
      <c r="M37" s="37" t="s">
        <v>172</v>
      </c>
      <c r="N37" s="37" t="s">
        <v>87</v>
      </c>
    </row>
    <row r="38" spans="1:14" s="38" customFormat="1" ht="57.75" customHeight="1" x14ac:dyDescent="0.25">
      <c r="A38" s="29">
        <f t="shared" si="0"/>
        <v>34</v>
      </c>
      <c r="B38" s="29" t="s">
        <v>558</v>
      </c>
      <c r="C38" s="29" t="s">
        <v>169</v>
      </c>
      <c r="D38" s="29" t="s">
        <v>91</v>
      </c>
      <c r="E38" s="31" t="s">
        <v>93</v>
      </c>
      <c r="F38" s="32" t="s">
        <v>177</v>
      </c>
      <c r="G38" s="33" t="s">
        <v>178</v>
      </c>
      <c r="H38" s="34">
        <v>1</v>
      </c>
      <c r="I38" s="35">
        <v>42828056.7936</v>
      </c>
      <c r="J38" s="35">
        <v>17845023.664000001</v>
      </c>
      <c r="K38" s="36" t="s">
        <v>37</v>
      </c>
      <c r="L38" s="30" t="s">
        <v>35</v>
      </c>
      <c r="M38" s="37" t="s">
        <v>172</v>
      </c>
      <c r="N38" s="37" t="s">
        <v>87</v>
      </c>
    </row>
    <row r="39" spans="1:14" s="38" customFormat="1" ht="57.75" customHeight="1" x14ac:dyDescent="0.25">
      <c r="A39" s="29">
        <f t="shared" si="0"/>
        <v>35</v>
      </c>
      <c r="B39" s="29" t="s">
        <v>558</v>
      </c>
      <c r="C39" s="29" t="s">
        <v>169</v>
      </c>
      <c r="D39" s="29" t="s">
        <v>91</v>
      </c>
      <c r="E39" s="31" t="s">
        <v>93</v>
      </c>
      <c r="F39" s="32" t="s">
        <v>179</v>
      </c>
      <c r="G39" s="33" t="s">
        <v>180</v>
      </c>
      <c r="H39" s="34">
        <v>1</v>
      </c>
      <c r="I39" s="35">
        <v>39051903.488000005</v>
      </c>
      <c r="J39" s="35">
        <v>16271626.453333335</v>
      </c>
      <c r="K39" s="36" t="s">
        <v>37</v>
      </c>
      <c r="L39" s="30" t="s">
        <v>35</v>
      </c>
      <c r="M39" s="37" t="s">
        <v>172</v>
      </c>
      <c r="N39" s="37" t="s">
        <v>87</v>
      </c>
    </row>
    <row r="40" spans="1:14" s="38" customFormat="1" ht="57.75" customHeight="1" x14ac:dyDescent="0.25">
      <c r="A40" s="29">
        <f t="shared" si="0"/>
        <v>36</v>
      </c>
      <c r="B40" s="29" t="s">
        <v>558</v>
      </c>
      <c r="C40" s="29" t="s">
        <v>169</v>
      </c>
      <c r="D40" s="29" t="s">
        <v>91</v>
      </c>
      <c r="E40" s="31" t="s">
        <v>93</v>
      </c>
      <c r="F40" s="32" t="s">
        <v>181</v>
      </c>
      <c r="G40" s="33" t="s">
        <v>182</v>
      </c>
      <c r="H40" s="34">
        <v>1</v>
      </c>
      <c r="I40" s="35">
        <v>19842733.996799998</v>
      </c>
      <c r="J40" s="35">
        <v>8267805.8319999995</v>
      </c>
      <c r="K40" s="36" t="s">
        <v>37</v>
      </c>
      <c r="L40" s="30" t="s">
        <v>35</v>
      </c>
      <c r="M40" s="37" t="s">
        <v>172</v>
      </c>
      <c r="N40" s="37" t="s">
        <v>87</v>
      </c>
    </row>
    <row r="41" spans="1:14" s="38" customFormat="1" ht="57.75" customHeight="1" x14ac:dyDescent="0.25">
      <c r="A41" s="29">
        <f t="shared" si="0"/>
        <v>37</v>
      </c>
      <c r="B41" s="29" t="s">
        <v>558</v>
      </c>
      <c r="C41" s="29" t="s">
        <v>169</v>
      </c>
      <c r="D41" s="29" t="s">
        <v>91</v>
      </c>
      <c r="E41" s="31" t="s">
        <v>93</v>
      </c>
      <c r="F41" s="32" t="s">
        <v>183</v>
      </c>
      <c r="G41" s="33" t="s">
        <v>184</v>
      </c>
      <c r="H41" s="34">
        <v>1</v>
      </c>
      <c r="I41" s="35">
        <v>59621253.120000005</v>
      </c>
      <c r="J41" s="35">
        <v>49684377.600000001</v>
      </c>
      <c r="K41" s="36" t="s">
        <v>37</v>
      </c>
      <c r="L41" s="30" t="s">
        <v>35</v>
      </c>
      <c r="M41" s="37" t="s">
        <v>90</v>
      </c>
      <c r="N41" s="37" t="s">
        <v>87</v>
      </c>
    </row>
    <row r="42" spans="1:14" s="38" customFormat="1" ht="57.75" customHeight="1" x14ac:dyDescent="0.25">
      <c r="A42" s="29">
        <f t="shared" si="0"/>
        <v>38</v>
      </c>
      <c r="B42" s="29" t="s">
        <v>558</v>
      </c>
      <c r="C42" s="29" t="s">
        <v>169</v>
      </c>
      <c r="D42" s="29" t="s">
        <v>91</v>
      </c>
      <c r="E42" s="31" t="s">
        <v>93</v>
      </c>
      <c r="F42" s="32" t="s">
        <v>185</v>
      </c>
      <c r="G42" s="33" t="s">
        <v>186</v>
      </c>
      <c r="H42" s="34">
        <v>1</v>
      </c>
      <c r="I42" s="35">
        <v>59621253.120000005</v>
      </c>
      <c r="J42" s="35">
        <v>49684377.600000001</v>
      </c>
      <c r="K42" s="36" t="s">
        <v>37</v>
      </c>
      <c r="L42" s="30" t="s">
        <v>35</v>
      </c>
      <c r="M42" s="37" t="s">
        <v>90</v>
      </c>
      <c r="N42" s="37" t="s">
        <v>87</v>
      </c>
    </row>
    <row r="43" spans="1:14" s="38" customFormat="1" ht="57.75" customHeight="1" x14ac:dyDescent="0.25">
      <c r="A43" s="29">
        <f t="shared" si="0"/>
        <v>39</v>
      </c>
      <c r="B43" s="29" t="s">
        <v>558</v>
      </c>
      <c r="C43" s="29" t="s">
        <v>169</v>
      </c>
      <c r="D43" s="29" t="s">
        <v>91</v>
      </c>
      <c r="E43" s="31" t="s">
        <v>93</v>
      </c>
      <c r="F43" s="32" t="s">
        <v>187</v>
      </c>
      <c r="G43" s="33" t="s">
        <v>188</v>
      </c>
      <c r="H43" s="34">
        <v>1</v>
      </c>
      <c r="I43" s="35">
        <v>59621253.120000005</v>
      </c>
      <c r="J43" s="35">
        <v>49684377.600000001</v>
      </c>
      <c r="K43" s="36" t="s">
        <v>37</v>
      </c>
      <c r="L43" s="30" t="s">
        <v>35</v>
      </c>
      <c r="M43" s="37" t="s">
        <v>90</v>
      </c>
      <c r="N43" s="37" t="s">
        <v>87</v>
      </c>
    </row>
    <row r="44" spans="1:14" s="38" customFormat="1" ht="57.75" customHeight="1" x14ac:dyDescent="0.25">
      <c r="A44" s="29">
        <f t="shared" si="0"/>
        <v>40</v>
      </c>
      <c r="B44" s="29" t="s">
        <v>558</v>
      </c>
      <c r="C44" s="29" t="s">
        <v>169</v>
      </c>
      <c r="D44" s="29" t="s">
        <v>91</v>
      </c>
      <c r="E44" s="31" t="s">
        <v>93</v>
      </c>
      <c r="F44" s="32" t="s">
        <v>189</v>
      </c>
      <c r="G44" s="33" t="s">
        <v>190</v>
      </c>
      <c r="H44" s="34">
        <v>1</v>
      </c>
      <c r="I44" s="35">
        <v>59621253.120000005</v>
      </c>
      <c r="J44" s="35">
        <v>24842188.800000001</v>
      </c>
      <c r="K44" s="36" t="s">
        <v>37</v>
      </c>
      <c r="L44" s="30" t="s">
        <v>35</v>
      </c>
      <c r="M44" s="37" t="s">
        <v>172</v>
      </c>
      <c r="N44" s="37" t="s">
        <v>87</v>
      </c>
    </row>
    <row r="45" spans="1:14" s="38" customFormat="1" ht="57.75" customHeight="1" x14ac:dyDescent="0.25">
      <c r="A45" s="29">
        <f t="shared" si="0"/>
        <v>41</v>
      </c>
      <c r="B45" s="29" t="s">
        <v>558</v>
      </c>
      <c r="C45" s="29" t="s">
        <v>169</v>
      </c>
      <c r="D45" s="29" t="s">
        <v>91</v>
      </c>
      <c r="E45" s="31" t="s">
        <v>93</v>
      </c>
      <c r="F45" s="32" t="s">
        <v>191</v>
      </c>
      <c r="G45" s="33" t="s">
        <v>192</v>
      </c>
      <c r="H45" s="34">
        <v>1</v>
      </c>
      <c r="I45" s="35">
        <v>23364831.359999999</v>
      </c>
      <c r="J45" s="35">
        <v>9735346.4000000004</v>
      </c>
      <c r="K45" s="36" t="s">
        <v>37</v>
      </c>
      <c r="L45" s="30" t="s">
        <v>35</v>
      </c>
      <c r="M45" s="37" t="s">
        <v>172</v>
      </c>
      <c r="N45" s="37" t="s">
        <v>87</v>
      </c>
    </row>
    <row r="46" spans="1:14" s="38" customFormat="1" ht="57.75" customHeight="1" x14ac:dyDescent="0.25">
      <c r="A46" s="29">
        <f t="shared" si="0"/>
        <v>42</v>
      </c>
      <c r="B46" s="29" t="s">
        <v>558</v>
      </c>
      <c r="C46" s="29" t="s">
        <v>169</v>
      </c>
      <c r="D46" s="29" t="s">
        <v>91</v>
      </c>
      <c r="E46" s="31" t="s">
        <v>93</v>
      </c>
      <c r="F46" s="32" t="s">
        <v>193</v>
      </c>
      <c r="G46" s="33" t="s">
        <v>194</v>
      </c>
      <c r="H46" s="34">
        <v>1</v>
      </c>
      <c r="I46" s="35">
        <v>59621253.120000005</v>
      </c>
      <c r="J46" s="35">
        <v>24842188.800000001</v>
      </c>
      <c r="K46" s="36" t="s">
        <v>37</v>
      </c>
      <c r="L46" s="30" t="s">
        <v>35</v>
      </c>
      <c r="M46" s="37" t="s">
        <v>172</v>
      </c>
      <c r="N46" s="37" t="s">
        <v>87</v>
      </c>
    </row>
    <row r="47" spans="1:14" s="38" customFormat="1" ht="57.75" customHeight="1" x14ac:dyDescent="0.25">
      <c r="A47" s="29">
        <f t="shared" si="0"/>
        <v>43</v>
      </c>
      <c r="B47" s="29" t="s">
        <v>558</v>
      </c>
      <c r="C47" s="29" t="s">
        <v>195</v>
      </c>
      <c r="D47" s="29" t="s">
        <v>91</v>
      </c>
      <c r="E47" s="31" t="s">
        <v>93</v>
      </c>
      <c r="F47" s="32" t="s">
        <v>196</v>
      </c>
      <c r="G47" s="33" t="s">
        <v>197</v>
      </c>
      <c r="H47" s="34">
        <v>1</v>
      </c>
      <c r="I47" s="35">
        <v>18387200.000000004</v>
      </c>
      <c r="J47" s="35">
        <v>10725866.66666667</v>
      </c>
      <c r="K47" s="36" t="s">
        <v>37</v>
      </c>
      <c r="L47" s="30" t="s">
        <v>35</v>
      </c>
      <c r="M47" s="37" t="s">
        <v>80</v>
      </c>
      <c r="N47" s="37" t="s">
        <v>87</v>
      </c>
    </row>
    <row r="48" spans="1:14" s="38" customFormat="1" ht="57.75" customHeight="1" x14ac:dyDescent="0.25">
      <c r="A48" s="29">
        <f t="shared" si="0"/>
        <v>44</v>
      </c>
      <c r="B48" s="29" t="s">
        <v>558</v>
      </c>
      <c r="C48" s="29" t="s">
        <v>198</v>
      </c>
      <c r="D48" s="29" t="s">
        <v>91</v>
      </c>
      <c r="E48" s="31" t="s">
        <v>93</v>
      </c>
      <c r="F48" s="32" t="s">
        <v>199</v>
      </c>
      <c r="G48" s="33" t="s">
        <v>200</v>
      </c>
      <c r="H48" s="34">
        <v>1</v>
      </c>
      <c r="I48" s="35">
        <v>852549360</v>
      </c>
      <c r="J48" s="35">
        <v>852549360</v>
      </c>
      <c r="K48" s="36" t="s">
        <v>37</v>
      </c>
      <c r="L48" s="30" t="s">
        <v>35</v>
      </c>
      <c r="M48" s="37" t="s">
        <v>116</v>
      </c>
      <c r="N48" s="37" t="s">
        <v>87</v>
      </c>
    </row>
    <row r="49" spans="1:14" s="38" customFormat="1" ht="57.75" customHeight="1" x14ac:dyDescent="0.25">
      <c r="A49" s="29">
        <f t="shared" si="0"/>
        <v>45</v>
      </c>
      <c r="B49" s="29" t="s">
        <v>558</v>
      </c>
      <c r="C49" s="29" t="s">
        <v>198</v>
      </c>
      <c r="D49" s="29" t="s">
        <v>91</v>
      </c>
      <c r="E49" s="31" t="s">
        <v>93</v>
      </c>
      <c r="F49" s="32" t="s">
        <v>201</v>
      </c>
      <c r="G49" s="33" t="s">
        <v>202</v>
      </c>
      <c r="H49" s="34">
        <v>1</v>
      </c>
      <c r="I49" s="35">
        <v>75212800</v>
      </c>
      <c r="J49" s="35">
        <v>75212800</v>
      </c>
      <c r="K49" s="36" t="s">
        <v>37</v>
      </c>
      <c r="L49" s="30" t="s">
        <v>35</v>
      </c>
      <c r="M49" s="37" t="s">
        <v>116</v>
      </c>
      <c r="N49" s="37" t="s">
        <v>87</v>
      </c>
    </row>
    <row r="50" spans="1:14" s="38" customFormat="1" ht="57.75" customHeight="1" x14ac:dyDescent="0.25">
      <c r="A50" s="29">
        <f t="shared" si="0"/>
        <v>46</v>
      </c>
      <c r="B50" s="29" t="s">
        <v>558</v>
      </c>
      <c r="C50" s="29" t="s">
        <v>198</v>
      </c>
      <c r="D50" s="29" t="s">
        <v>91</v>
      </c>
      <c r="E50" s="31" t="s">
        <v>93</v>
      </c>
      <c r="F50" s="32" t="s">
        <v>203</v>
      </c>
      <c r="G50" s="33" t="s">
        <v>202</v>
      </c>
      <c r="H50" s="34">
        <v>1</v>
      </c>
      <c r="I50" s="35">
        <v>41832468.079999998</v>
      </c>
      <c r="J50" s="35">
        <v>41832468.079999998</v>
      </c>
      <c r="K50" s="36" t="s">
        <v>37</v>
      </c>
      <c r="L50" s="30" t="s">
        <v>35</v>
      </c>
      <c r="M50" s="37" t="s">
        <v>116</v>
      </c>
      <c r="N50" s="37" t="s">
        <v>87</v>
      </c>
    </row>
    <row r="51" spans="1:14" s="38" customFormat="1" ht="57.75" customHeight="1" x14ac:dyDescent="0.25">
      <c r="A51" s="29">
        <f t="shared" si="0"/>
        <v>47</v>
      </c>
      <c r="B51" s="29" t="s">
        <v>558</v>
      </c>
      <c r="C51" s="29" t="s">
        <v>198</v>
      </c>
      <c r="D51" s="29" t="s">
        <v>91</v>
      </c>
      <c r="E51" s="31" t="s">
        <v>93</v>
      </c>
      <c r="F51" s="32" t="s">
        <v>204</v>
      </c>
      <c r="G51" s="33" t="s">
        <v>202</v>
      </c>
      <c r="H51" s="34">
        <v>1</v>
      </c>
      <c r="I51" s="35">
        <v>5948800</v>
      </c>
      <c r="J51" s="35">
        <v>5948800</v>
      </c>
      <c r="K51" s="36" t="s">
        <v>37</v>
      </c>
      <c r="L51" s="30" t="s">
        <v>35</v>
      </c>
      <c r="M51" s="37" t="s">
        <v>116</v>
      </c>
      <c r="N51" s="37" t="s">
        <v>87</v>
      </c>
    </row>
    <row r="52" spans="1:14" s="38" customFormat="1" ht="57.75" customHeight="1" x14ac:dyDescent="0.25">
      <c r="A52" s="29">
        <f t="shared" si="0"/>
        <v>48</v>
      </c>
      <c r="B52" s="29" t="s">
        <v>205</v>
      </c>
      <c r="C52" s="29" t="s">
        <v>206</v>
      </c>
      <c r="D52" s="29" t="s">
        <v>205</v>
      </c>
      <c r="E52" s="31" t="s">
        <v>207</v>
      </c>
      <c r="F52" s="32" t="s">
        <v>208</v>
      </c>
      <c r="G52" s="33" t="s">
        <v>209</v>
      </c>
      <c r="H52" s="34">
        <v>1</v>
      </c>
      <c r="I52" s="35">
        <v>10635560</v>
      </c>
      <c r="J52" s="35">
        <v>10635560</v>
      </c>
      <c r="K52" s="36" t="s">
        <v>37</v>
      </c>
      <c r="L52" s="30" t="s">
        <v>35</v>
      </c>
      <c r="M52" s="37" t="s">
        <v>90</v>
      </c>
      <c r="N52" s="37" t="s">
        <v>87</v>
      </c>
    </row>
    <row r="53" spans="1:14" s="38" customFormat="1" ht="57.75" customHeight="1" x14ac:dyDescent="0.25">
      <c r="A53" s="29">
        <f t="shared" si="0"/>
        <v>49</v>
      </c>
      <c r="B53" s="29" t="s">
        <v>205</v>
      </c>
      <c r="C53" s="29" t="s">
        <v>206</v>
      </c>
      <c r="D53" s="29" t="s">
        <v>205</v>
      </c>
      <c r="E53" s="31" t="s">
        <v>207</v>
      </c>
      <c r="F53" s="32" t="s">
        <v>210</v>
      </c>
      <c r="G53" s="33" t="s">
        <v>211</v>
      </c>
      <c r="H53" s="34">
        <v>1</v>
      </c>
      <c r="I53" s="35">
        <v>25337312</v>
      </c>
      <c r="J53" s="35">
        <v>25337312</v>
      </c>
      <c r="K53" s="36" t="s">
        <v>37</v>
      </c>
      <c r="L53" s="30" t="s">
        <v>35</v>
      </c>
      <c r="M53" s="37" t="s">
        <v>90</v>
      </c>
      <c r="N53" s="37" t="s">
        <v>87</v>
      </c>
    </row>
    <row r="54" spans="1:14" s="38" customFormat="1" ht="57.75" customHeight="1" x14ac:dyDescent="0.25">
      <c r="A54" s="29">
        <f t="shared" si="0"/>
        <v>50</v>
      </c>
      <c r="B54" s="29" t="s">
        <v>205</v>
      </c>
      <c r="C54" s="29" t="s">
        <v>206</v>
      </c>
      <c r="D54" s="29" t="s">
        <v>205</v>
      </c>
      <c r="E54" s="31" t="s">
        <v>207</v>
      </c>
      <c r="F54" s="32" t="s">
        <v>212</v>
      </c>
      <c r="G54" s="33" t="s">
        <v>213</v>
      </c>
      <c r="H54" s="34">
        <v>1</v>
      </c>
      <c r="I54" s="35">
        <v>224603.32</v>
      </c>
      <c r="J54" s="35">
        <v>224603.32</v>
      </c>
      <c r="K54" s="36" t="s">
        <v>37</v>
      </c>
      <c r="L54" s="30" t="s">
        <v>35</v>
      </c>
      <c r="M54" s="37" t="s">
        <v>90</v>
      </c>
      <c r="N54" s="37" t="s">
        <v>87</v>
      </c>
    </row>
    <row r="55" spans="1:14" s="38" customFormat="1" ht="57.75" customHeight="1" x14ac:dyDescent="0.25">
      <c r="A55" s="29">
        <f t="shared" si="0"/>
        <v>51</v>
      </c>
      <c r="B55" s="29" t="s">
        <v>551</v>
      </c>
      <c r="C55" s="29" t="s">
        <v>169</v>
      </c>
      <c r="D55" s="29" t="s">
        <v>552</v>
      </c>
      <c r="E55" s="31" t="s">
        <v>214</v>
      </c>
      <c r="F55" s="32" t="s">
        <v>215</v>
      </c>
      <c r="G55" s="33" t="s">
        <v>216</v>
      </c>
      <c r="H55" s="34">
        <v>12</v>
      </c>
      <c r="I55" s="35">
        <v>55774.991999999998</v>
      </c>
      <c r="J55" s="35">
        <v>55774.991999999998</v>
      </c>
      <c r="K55" s="36" t="s">
        <v>37</v>
      </c>
      <c r="L55" s="30" t="s">
        <v>35</v>
      </c>
      <c r="M55" s="37" t="s">
        <v>90</v>
      </c>
      <c r="N55" s="37" t="s">
        <v>87</v>
      </c>
    </row>
    <row r="56" spans="1:14" s="38" customFormat="1" ht="57.75" customHeight="1" x14ac:dyDescent="0.25">
      <c r="A56" s="29">
        <f t="shared" si="0"/>
        <v>52</v>
      </c>
      <c r="B56" s="29" t="s">
        <v>551</v>
      </c>
      <c r="C56" s="29" t="s">
        <v>169</v>
      </c>
      <c r="D56" s="29" t="s">
        <v>552</v>
      </c>
      <c r="E56" s="31" t="s">
        <v>214</v>
      </c>
      <c r="F56" s="32" t="s">
        <v>217</v>
      </c>
      <c r="G56" s="33" t="s">
        <v>216</v>
      </c>
      <c r="H56" s="34">
        <v>12</v>
      </c>
      <c r="I56" s="35">
        <v>80313.168000000005</v>
      </c>
      <c r="J56" s="35">
        <v>80313.168000000005</v>
      </c>
      <c r="K56" s="36" t="s">
        <v>37</v>
      </c>
      <c r="L56" s="30" t="s">
        <v>35</v>
      </c>
      <c r="M56" s="37" t="s">
        <v>90</v>
      </c>
      <c r="N56" s="37" t="s">
        <v>87</v>
      </c>
    </row>
    <row r="57" spans="1:14" s="38" customFormat="1" ht="57.75" customHeight="1" x14ac:dyDescent="0.25">
      <c r="A57" s="29">
        <f t="shared" si="0"/>
        <v>53</v>
      </c>
      <c r="B57" s="29" t="s">
        <v>558</v>
      </c>
      <c r="C57" s="29" t="s">
        <v>218</v>
      </c>
      <c r="D57" s="29" t="s">
        <v>91</v>
      </c>
      <c r="E57" s="31" t="s">
        <v>93</v>
      </c>
      <c r="F57" s="32" t="s">
        <v>219</v>
      </c>
      <c r="G57" s="33" t="s">
        <v>220</v>
      </c>
      <c r="H57" s="34">
        <v>48</v>
      </c>
      <c r="I57" s="35">
        <v>107178.24000000001</v>
      </c>
      <c r="J57" s="35">
        <v>107178.24000000001</v>
      </c>
      <c r="K57" s="36" t="s">
        <v>37</v>
      </c>
      <c r="L57" s="30" t="s">
        <v>35</v>
      </c>
      <c r="M57" s="37" t="s">
        <v>90</v>
      </c>
      <c r="N57" s="37" t="s">
        <v>87</v>
      </c>
    </row>
    <row r="58" spans="1:14" s="38" customFormat="1" ht="57.75" customHeight="1" x14ac:dyDescent="0.25">
      <c r="A58" s="29">
        <f t="shared" si="0"/>
        <v>54</v>
      </c>
      <c r="B58" s="29" t="s">
        <v>558</v>
      </c>
      <c r="C58" s="29" t="s">
        <v>218</v>
      </c>
      <c r="D58" s="29" t="s">
        <v>91</v>
      </c>
      <c r="E58" s="31" t="s">
        <v>93</v>
      </c>
      <c r="F58" s="32" t="s">
        <v>221</v>
      </c>
      <c r="G58" s="33" t="s">
        <v>222</v>
      </c>
      <c r="H58" s="34">
        <v>2760</v>
      </c>
      <c r="I58" s="35">
        <v>11085299.999999998</v>
      </c>
      <c r="J58" s="35">
        <v>11085299.999999998</v>
      </c>
      <c r="K58" s="36" t="s">
        <v>37</v>
      </c>
      <c r="L58" s="30" t="s">
        <v>223</v>
      </c>
      <c r="M58" s="37" t="s">
        <v>90</v>
      </c>
      <c r="N58" s="37" t="s">
        <v>87</v>
      </c>
    </row>
    <row r="59" spans="1:14" s="38" customFormat="1" ht="57.75" customHeight="1" x14ac:dyDescent="0.25">
      <c r="A59" s="29">
        <f t="shared" si="0"/>
        <v>55</v>
      </c>
      <c r="B59" s="29" t="s">
        <v>558</v>
      </c>
      <c r="C59" s="29" t="s">
        <v>96</v>
      </c>
      <c r="D59" s="29" t="s">
        <v>91</v>
      </c>
      <c r="E59" s="31" t="s">
        <v>93</v>
      </c>
      <c r="F59" s="32" t="s">
        <v>224</v>
      </c>
      <c r="G59" s="33" t="s">
        <v>225</v>
      </c>
      <c r="H59" s="34">
        <v>500</v>
      </c>
      <c r="I59" s="35">
        <v>23357100</v>
      </c>
      <c r="J59" s="35">
        <v>23357100</v>
      </c>
      <c r="K59" s="36" t="s">
        <v>37</v>
      </c>
      <c r="L59" s="30" t="s">
        <v>223</v>
      </c>
      <c r="M59" s="37" t="s">
        <v>90</v>
      </c>
      <c r="N59" s="37" t="s">
        <v>87</v>
      </c>
    </row>
    <row r="60" spans="1:14" s="38" customFormat="1" ht="57.75" customHeight="1" x14ac:dyDescent="0.25">
      <c r="A60" s="29">
        <f t="shared" si="0"/>
        <v>56</v>
      </c>
      <c r="B60" s="29" t="s">
        <v>551</v>
      </c>
      <c r="C60" s="29" t="s">
        <v>169</v>
      </c>
      <c r="D60" s="29" t="s">
        <v>552</v>
      </c>
      <c r="E60" s="31" t="s">
        <v>214</v>
      </c>
      <c r="F60" s="32" t="s">
        <v>226</v>
      </c>
      <c r="G60" s="33" t="s">
        <v>216</v>
      </c>
      <c r="H60" s="34">
        <v>24</v>
      </c>
      <c r="I60" s="35">
        <v>83204.160000000018</v>
      </c>
      <c r="J60" s="35">
        <v>83204.160000000018</v>
      </c>
      <c r="K60" s="36" t="s">
        <v>37</v>
      </c>
      <c r="L60" s="30" t="s">
        <v>35</v>
      </c>
      <c r="M60" s="37" t="s">
        <v>90</v>
      </c>
      <c r="N60" s="37" t="s">
        <v>87</v>
      </c>
    </row>
    <row r="61" spans="1:14" s="38" customFormat="1" ht="57.75" customHeight="1" x14ac:dyDescent="0.25">
      <c r="A61" s="29">
        <f t="shared" si="0"/>
        <v>57</v>
      </c>
      <c r="B61" s="29" t="s">
        <v>558</v>
      </c>
      <c r="C61" s="29" t="s">
        <v>227</v>
      </c>
      <c r="D61" s="29" t="s">
        <v>91</v>
      </c>
      <c r="E61" s="31" t="s">
        <v>93</v>
      </c>
      <c r="F61" s="32" t="s">
        <v>228</v>
      </c>
      <c r="G61" s="33" t="s">
        <v>229</v>
      </c>
      <c r="H61" s="34">
        <v>1</v>
      </c>
      <c r="I61" s="35">
        <v>156182146.20319998</v>
      </c>
      <c r="J61" s="35">
        <v>156182146.20319998</v>
      </c>
      <c r="K61" s="36" t="s">
        <v>37</v>
      </c>
      <c r="L61" s="30" t="s">
        <v>223</v>
      </c>
      <c r="M61" s="37" t="s">
        <v>86</v>
      </c>
      <c r="N61" s="37" t="s">
        <v>87</v>
      </c>
    </row>
    <row r="62" spans="1:14" s="38" customFormat="1" ht="57.75" customHeight="1" x14ac:dyDescent="0.25">
      <c r="A62" s="29">
        <f t="shared" si="0"/>
        <v>58</v>
      </c>
      <c r="B62" s="29" t="s">
        <v>558</v>
      </c>
      <c r="C62" s="29" t="s">
        <v>227</v>
      </c>
      <c r="D62" s="29" t="s">
        <v>91</v>
      </c>
      <c r="E62" s="31" t="s">
        <v>93</v>
      </c>
      <c r="F62" s="32" t="s">
        <v>230</v>
      </c>
      <c r="G62" s="33" t="s">
        <v>231</v>
      </c>
      <c r="H62" s="34">
        <v>1</v>
      </c>
      <c r="I62" s="35">
        <v>51000387.370399997</v>
      </c>
      <c r="J62" s="35">
        <v>51000387.370399997</v>
      </c>
      <c r="K62" s="36" t="s">
        <v>37</v>
      </c>
      <c r="L62" s="30" t="s">
        <v>223</v>
      </c>
      <c r="M62" s="37" t="s">
        <v>86</v>
      </c>
      <c r="N62" s="37" t="s">
        <v>87</v>
      </c>
    </row>
    <row r="63" spans="1:14" s="38" customFormat="1" ht="57.75" customHeight="1" x14ac:dyDescent="0.25">
      <c r="A63" s="29">
        <f t="shared" si="0"/>
        <v>59</v>
      </c>
      <c r="B63" s="29" t="s">
        <v>558</v>
      </c>
      <c r="C63" s="29" t="s">
        <v>227</v>
      </c>
      <c r="D63" s="29" t="s">
        <v>91</v>
      </c>
      <c r="E63" s="31" t="s">
        <v>93</v>
      </c>
      <c r="F63" s="32" t="s">
        <v>232</v>
      </c>
      <c r="G63" s="33" t="s">
        <v>233</v>
      </c>
      <c r="H63" s="34">
        <v>1</v>
      </c>
      <c r="I63" s="35">
        <v>134723899.59600002</v>
      </c>
      <c r="J63" s="35">
        <v>134723899.59600002</v>
      </c>
      <c r="K63" s="36" t="s">
        <v>37</v>
      </c>
      <c r="L63" s="30" t="s">
        <v>223</v>
      </c>
      <c r="M63" s="37" t="s">
        <v>112</v>
      </c>
      <c r="N63" s="37" t="s">
        <v>87</v>
      </c>
    </row>
    <row r="64" spans="1:14" s="38" customFormat="1" ht="57.75" customHeight="1" x14ac:dyDescent="0.25">
      <c r="A64" s="29">
        <f t="shared" si="0"/>
        <v>60</v>
      </c>
      <c r="B64" s="29" t="s">
        <v>558</v>
      </c>
      <c r="C64" s="29" t="s">
        <v>227</v>
      </c>
      <c r="D64" s="29" t="s">
        <v>91</v>
      </c>
      <c r="E64" s="31" t="s">
        <v>93</v>
      </c>
      <c r="F64" s="32" t="s">
        <v>234</v>
      </c>
      <c r="G64" s="33" t="s">
        <v>235</v>
      </c>
      <c r="H64" s="34">
        <v>1</v>
      </c>
      <c r="I64" s="35">
        <v>161904624.56480002</v>
      </c>
      <c r="J64" s="35">
        <v>161904624.56480002</v>
      </c>
      <c r="K64" s="36" t="s">
        <v>37</v>
      </c>
      <c r="L64" s="30" t="s">
        <v>223</v>
      </c>
      <c r="M64" s="37" t="s">
        <v>86</v>
      </c>
      <c r="N64" s="37" t="s">
        <v>87</v>
      </c>
    </row>
    <row r="65" spans="1:14" s="38" customFormat="1" ht="57.75" customHeight="1" x14ac:dyDescent="0.25">
      <c r="A65" s="29">
        <f t="shared" si="0"/>
        <v>61</v>
      </c>
      <c r="B65" s="29" t="s">
        <v>551</v>
      </c>
      <c r="C65" s="29" t="s">
        <v>169</v>
      </c>
      <c r="D65" s="29" t="s">
        <v>552</v>
      </c>
      <c r="E65" s="31" t="s">
        <v>214</v>
      </c>
      <c r="F65" s="32" t="s">
        <v>236</v>
      </c>
      <c r="G65" s="33" t="s">
        <v>216</v>
      </c>
      <c r="H65" s="34">
        <v>10</v>
      </c>
      <c r="I65" s="35">
        <v>20566</v>
      </c>
      <c r="J65" s="35">
        <v>20566</v>
      </c>
      <c r="K65" s="36" t="s">
        <v>37</v>
      </c>
      <c r="L65" s="30" t="s">
        <v>35</v>
      </c>
      <c r="M65" s="37" t="s">
        <v>90</v>
      </c>
      <c r="N65" s="37" t="s">
        <v>87</v>
      </c>
    </row>
    <row r="66" spans="1:14" s="38" customFormat="1" ht="57.75" customHeight="1" x14ac:dyDescent="0.25">
      <c r="A66" s="29">
        <f t="shared" si="0"/>
        <v>62</v>
      </c>
      <c r="B66" s="29" t="s">
        <v>551</v>
      </c>
      <c r="C66" s="29" t="s">
        <v>169</v>
      </c>
      <c r="D66" s="29" t="s">
        <v>552</v>
      </c>
      <c r="E66" s="31" t="s">
        <v>214</v>
      </c>
      <c r="F66" s="32" t="s">
        <v>236</v>
      </c>
      <c r="G66" s="33" t="s">
        <v>216</v>
      </c>
      <c r="H66" s="34">
        <v>5</v>
      </c>
      <c r="I66" s="35">
        <v>7932.6</v>
      </c>
      <c r="J66" s="35">
        <v>7932.6</v>
      </c>
      <c r="K66" s="36" t="s">
        <v>37</v>
      </c>
      <c r="L66" s="30" t="s">
        <v>35</v>
      </c>
      <c r="M66" s="37" t="s">
        <v>90</v>
      </c>
      <c r="N66" s="37" t="s">
        <v>87</v>
      </c>
    </row>
    <row r="67" spans="1:14" s="38" customFormat="1" ht="57.75" customHeight="1" x14ac:dyDescent="0.25">
      <c r="A67" s="29">
        <f t="shared" si="0"/>
        <v>63</v>
      </c>
      <c r="B67" s="29" t="s">
        <v>551</v>
      </c>
      <c r="C67" s="29" t="s">
        <v>169</v>
      </c>
      <c r="D67" s="29" t="s">
        <v>552</v>
      </c>
      <c r="E67" s="31" t="s">
        <v>214</v>
      </c>
      <c r="F67" s="32" t="s">
        <v>237</v>
      </c>
      <c r="G67" s="33" t="s">
        <v>216</v>
      </c>
      <c r="H67" s="34">
        <v>300</v>
      </c>
      <c r="I67" s="35">
        <v>188619.6</v>
      </c>
      <c r="J67" s="35">
        <v>188619.6</v>
      </c>
      <c r="K67" s="36" t="s">
        <v>37</v>
      </c>
      <c r="L67" s="30" t="s">
        <v>35</v>
      </c>
      <c r="M67" s="37" t="s">
        <v>90</v>
      </c>
      <c r="N67" s="37" t="s">
        <v>87</v>
      </c>
    </row>
    <row r="68" spans="1:14" s="38" customFormat="1" ht="57.75" customHeight="1" x14ac:dyDescent="0.25">
      <c r="A68" s="29">
        <f t="shared" si="0"/>
        <v>64</v>
      </c>
      <c r="B68" s="29" t="s">
        <v>551</v>
      </c>
      <c r="C68" s="29" t="s">
        <v>169</v>
      </c>
      <c r="D68" s="29" t="s">
        <v>552</v>
      </c>
      <c r="E68" s="31" t="s">
        <v>214</v>
      </c>
      <c r="F68" s="32" t="s">
        <v>238</v>
      </c>
      <c r="G68" s="33" t="s">
        <v>216</v>
      </c>
      <c r="H68" s="34">
        <v>30</v>
      </c>
      <c r="I68" s="35">
        <v>61698</v>
      </c>
      <c r="J68" s="35">
        <v>61698</v>
      </c>
      <c r="K68" s="36" t="s">
        <v>37</v>
      </c>
      <c r="L68" s="30" t="s">
        <v>35</v>
      </c>
      <c r="M68" s="37" t="s">
        <v>90</v>
      </c>
      <c r="N68" s="37" t="s">
        <v>87</v>
      </c>
    </row>
    <row r="69" spans="1:14" s="38" customFormat="1" ht="57.75" customHeight="1" x14ac:dyDescent="0.25">
      <c r="A69" s="29">
        <f t="shared" si="0"/>
        <v>65</v>
      </c>
      <c r="B69" s="29" t="s">
        <v>558</v>
      </c>
      <c r="C69" s="29" t="s">
        <v>218</v>
      </c>
      <c r="D69" s="29" t="s">
        <v>91</v>
      </c>
      <c r="E69" s="31" t="s">
        <v>93</v>
      </c>
      <c r="F69" s="32" t="s">
        <v>239</v>
      </c>
      <c r="G69" s="33" t="s">
        <v>240</v>
      </c>
      <c r="H69" s="34">
        <v>10</v>
      </c>
      <c r="I69" s="35">
        <v>1796700</v>
      </c>
      <c r="J69" s="35">
        <v>1796700</v>
      </c>
      <c r="K69" s="36" t="s">
        <v>37</v>
      </c>
      <c r="L69" s="30" t="s">
        <v>223</v>
      </c>
      <c r="M69" s="37" t="s">
        <v>99</v>
      </c>
      <c r="N69" s="37" t="s">
        <v>87</v>
      </c>
    </row>
    <row r="70" spans="1:14" s="38" customFormat="1" ht="57.75" customHeight="1" x14ac:dyDescent="0.25">
      <c r="A70" s="29">
        <f t="shared" si="0"/>
        <v>66</v>
      </c>
      <c r="B70" s="29" t="s">
        <v>558</v>
      </c>
      <c r="C70" s="29" t="s">
        <v>218</v>
      </c>
      <c r="D70" s="29" t="s">
        <v>91</v>
      </c>
      <c r="E70" s="31" t="s">
        <v>93</v>
      </c>
      <c r="F70" s="32" t="s">
        <v>241</v>
      </c>
      <c r="G70" s="33" t="s">
        <v>242</v>
      </c>
      <c r="H70" s="34">
        <v>10</v>
      </c>
      <c r="I70" s="35">
        <v>1509228</v>
      </c>
      <c r="J70" s="35">
        <v>1509228</v>
      </c>
      <c r="K70" s="36" t="s">
        <v>37</v>
      </c>
      <c r="L70" s="30" t="s">
        <v>223</v>
      </c>
      <c r="M70" s="37" t="s">
        <v>99</v>
      </c>
      <c r="N70" s="37" t="s">
        <v>87</v>
      </c>
    </row>
    <row r="71" spans="1:14" s="38" customFormat="1" ht="57.75" customHeight="1" x14ac:dyDescent="0.25">
      <c r="A71" s="29">
        <f t="shared" ref="A71:A134" si="1">+A70+1</f>
        <v>67</v>
      </c>
      <c r="B71" s="29" t="s">
        <v>558</v>
      </c>
      <c r="C71" s="29" t="s">
        <v>218</v>
      </c>
      <c r="D71" s="29" t="s">
        <v>91</v>
      </c>
      <c r="E71" s="31" t="s">
        <v>93</v>
      </c>
      <c r="F71" s="32" t="s">
        <v>243</v>
      </c>
      <c r="G71" s="33" t="s">
        <v>240</v>
      </c>
      <c r="H71" s="34">
        <v>2</v>
      </c>
      <c r="I71" s="35">
        <v>467142</v>
      </c>
      <c r="J71" s="35">
        <v>467142</v>
      </c>
      <c r="K71" s="36" t="s">
        <v>37</v>
      </c>
      <c r="L71" s="30" t="s">
        <v>223</v>
      </c>
      <c r="M71" s="37" t="s">
        <v>99</v>
      </c>
      <c r="N71" s="37" t="s">
        <v>87</v>
      </c>
    </row>
    <row r="72" spans="1:14" s="38" customFormat="1" ht="57.75" customHeight="1" x14ac:dyDescent="0.25">
      <c r="A72" s="29">
        <f t="shared" si="1"/>
        <v>68</v>
      </c>
      <c r="B72" s="29" t="s">
        <v>558</v>
      </c>
      <c r="C72" s="29" t="s">
        <v>218</v>
      </c>
      <c r="D72" s="29" t="s">
        <v>91</v>
      </c>
      <c r="E72" s="31" t="s">
        <v>93</v>
      </c>
      <c r="F72" s="32" t="s">
        <v>244</v>
      </c>
      <c r="G72" s="33" t="s">
        <v>245</v>
      </c>
      <c r="H72" s="34">
        <v>3</v>
      </c>
      <c r="I72" s="35">
        <v>776174.4</v>
      </c>
      <c r="J72" s="35">
        <v>776174.4</v>
      </c>
      <c r="K72" s="36" t="s">
        <v>37</v>
      </c>
      <c r="L72" s="30" t="s">
        <v>223</v>
      </c>
      <c r="M72" s="37" t="s">
        <v>99</v>
      </c>
      <c r="N72" s="37" t="s">
        <v>87</v>
      </c>
    </row>
    <row r="73" spans="1:14" s="38" customFormat="1" ht="57.75" customHeight="1" x14ac:dyDescent="0.25">
      <c r="A73" s="29">
        <f t="shared" si="1"/>
        <v>69</v>
      </c>
      <c r="B73" s="29" t="s">
        <v>558</v>
      </c>
      <c r="C73" s="29" t="s">
        <v>218</v>
      </c>
      <c r="D73" s="29" t="s">
        <v>91</v>
      </c>
      <c r="E73" s="31" t="s">
        <v>93</v>
      </c>
      <c r="F73" s="32" t="s">
        <v>246</v>
      </c>
      <c r="G73" s="33" t="s">
        <v>247</v>
      </c>
      <c r="H73" s="34">
        <v>2</v>
      </c>
      <c r="I73" s="35">
        <v>520324.32</v>
      </c>
      <c r="J73" s="35">
        <v>520324.32</v>
      </c>
      <c r="K73" s="36" t="s">
        <v>37</v>
      </c>
      <c r="L73" s="30" t="s">
        <v>223</v>
      </c>
      <c r="M73" s="37" t="s">
        <v>99</v>
      </c>
      <c r="N73" s="37" t="s">
        <v>87</v>
      </c>
    </row>
    <row r="74" spans="1:14" s="38" customFormat="1" ht="57.75" customHeight="1" x14ac:dyDescent="0.25">
      <c r="A74" s="29">
        <f t="shared" si="1"/>
        <v>70</v>
      </c>
      <c r="B74" s="29" t="s">
        <v>559</v>
      </c>
      <c r="C74" s="29" t="s">
        <v>105</v>
      </c>
      <c r="D74" s="29" t="s">
        <v>248</v>
      </c>
      <c r="E74" s="31" t="s">
        <v>249</v>
      </c>
      <c r="F74" s="32" t="s">
        <v>250</v>
      </c>
      <c r="G74" s="33" t="s">
        <v>251</v>
      </c>
      <c r="H74" s="34">
        <v>4</v>
      </c>
      <c r="I74" s="39">
        <v>171809.5392</v>
      </c>
      <c r="J74" s="39">
        <v>171809.5392</v>
      </c>
      <c r="K74" s="36" t="s">
        <v>37</v>
      </c>
      <c r="L74" s="30" t="s">
        <v>252</v>
      </c>
      <c r="M74" s="37" t="s">
        <v>86</v>
      </c>
      <c r="N74" s="37" t="s">
        <v>252</v>
      </c>
    </row>
    <row r="75" spans="1:14" s="38" customFormat="1" ht="57.75" customHeight="1" x14ac:dyDescent="0.25">
      <c r="A75" s="29">
        <f t="shared" si="1"/>
        <v>71</v>
      </c>
      <c r="B75" s="29" t="s">
        <v>559</v>
      </c>
      <c r="C75" s="29" t="s">
        <v>105</v>
      </c>
      <c r="D75" s="29" t="s">
        <v>248</v>
      </c>
      <c r="E75" s="31" t="s">
        <v>249</v>
      </c>
      <c r="F75" s="32" t="s">
        <v>253</v>
      </c>
      <c r="G75" s="33" t="s">
        <v>254</v>
      </c>
      <c r="H75" s="34">
        <v>5</v>
      </c>
      <c r="I75" s="35">
        <v>258724.8</v>
      </c>
      <c r="J75" s="35">
        <v>258724.8</v>
      </c>
      <c r="K75" s="36" t="s">
        <v>37</v>
      </c>
      <c r="L75" s="30" t="s">
        <v>252</v>
      </c>
      <c r="M75" s="37" t="s">
        <v>86</v>
      </c>
      <c r="N75" s="37" t="s">
        <v>252</v>
      </c>
    </row>
    <row r="76" spans="1:14" s="38" customFormat="1" ht="57.75" customHeight="1" x14ac:dyDescent="0.25">
      <c r="A76" s="29">
        <f t="shared" si="1"/>
        <v>72</v>
      </c>
      <c r="B76" s="29" t="s">
        <v>559</v>
      </c>
      <c r="C76" s="29" t="s">
        <v>105</v>
      </c>
      <c r="D76" s="29" t="s">
        <v>248</v>
      </c>
      <c r="E76" s="31" t="s">
        <v>249</v>
      </c>
      <c r="F76" s="32" t="s">
        <v>255</v>
      </c>
      <c r="G76" s="33" t="s">
        <v>256</v>
      </c>
      <c r="H76" s="34">
        <v>16</v>
      </c>
      <c r="I76" s="35">
        <v>402460.8</v>
      </c>
      <c r="J76" s="35">
        <v>402460.8</v>
      </c>
      <c r="K76" s="36" t="s">
        <v>37</v>
      </c>
      <c r="L76" s="30" t="s">
        <v>252</v>
      </c>
      <c r="M76" s="37" t="s">
        <v>86</v>
      </c>
      <c r="N76" s="37" t="s">
        <v>252</v>
      </c>
    </row>
    <row r="77" spans="1:14" s="38" customFormat="1" ht="57.75" customHeight="1" x14ac:dyDescent="0.25">
      <c r="A77" s="29">
        <f t="shared" si="1"/>
        <v>73</v>
      </c>
      <c r="B77" s="29" t="s">
        <v>559</v>
      </c>
      <c r="C77" s="29" t="s">
        <v>257</v>
      </c>
      <c r="D77" s="29" t="s">
        <v>248</v>
      </c>
      <c r="E77" s="31" t="s">
        <v>249</v>
      </c>
      <c r="F77" s="32" t="s">
        <v>250</v>
      </c>
      <c r="G77" s="33" t="s">
        <v>258</v>
      </c>
      <c r="H77" s="34">
        <v>2</v>
      </c>
      <c r="I77" s="35">
        <v>92547</v>
      </c>
      <c r="J77" s="35">
        <v>92547</v>
      </c>
      <c r="K77" s="36" t="s">
        <v>37</v>
      </c>
      <c r="L77" s="30" t="s">
        <v>252</v>
      </c>
      <c r="M77" s="37" t="s">
        <v>99</v>
      </c>
      <c r="N77" s="37" t="s">
        <v>252</v>
      </c>
    </row>
    <row r="78" spans="1:14" s="38" customFormat="1" ht="57.75" customHeight="1" x14ac:dyDescent="0.25">
      <c r="A78" s="29">
        <f t="shared" si="1"/>
        <v>74</v>
      </c>
      <c r="B78" s="29" t="s">
        <v>559</v>
      </c>
      <c r="C78" s="29" t="s">
        <v>257</v>
      </c>
      <c r="D78" s="29" t="s">
        <v>248</v>
      </c>
      <c r="E78" s="31" t="s">
        <v>249</v>
      </c>
      <c r="F78" s="32" t="s">
        <v>255</v>
      </c>
      <c r="G78" s="33" t="s">
        <v>259</v>
      </c>
      <c r="H78" s="34">
        <v>7</v>
      </c>
      <c r="I78" s="35">
        <v>150922.79999999999</v>
      </c>
      <c r="J78" s="35">
        <v>150922.79999999999</v>
      </c>
      <c r="K78" s="36" t="s">
        <v>37</v>
      </c>
      <c r="L78" s="30" t="s">
        <v>252</v>
      </c>
      <c r="M78" s="37" t="s">
        <v>99</v>
      </c>
      <c r="N78" s="37" t="s">
        <v>252</v>
      </c>
    </row>
    <row r="79" spans="1:14" s="38" customFormat="1" ht="57.75" customHeight="1" x14ac:dyDescent="0.25">
      <c r="A79" s="29">
        <f t="shared" si="1"/>
        <v>75</v>
      </c>
      <c r="B79" s="29" t="s">
        <v>559</v>
      </c>
      <c r="C79" s="29" t="s">
        <v>169</v>
      </c>
      <c r="D79" s="29" t="s">
        <v>248</v>
      </c>
      <c r="E79" s="31" t="s">
        <v>249</v>
      </c>
      <c r="F79" s="32" t="s">
        <v>260</v>
      </c>
      <c r="G79" s="33" t="s">
        <v>261</v>
      </c>
      <c r="H79" s="34">
        <v>3</v>
      </c>
      <c r="I79" s="35">
        <v>133796.51999999999</v>
      </c>
      <c r="J79" s="35">
        <v>133796.51999999999</v>
      </c>
      <c r="K79" s="36" t="s">
        <v>37</v>
      </c>
      <c r="L79" s="30" t="s">
        <v>252</v>
      </c>
      <c r="M79" s="37" t="s">
        <v>86</v>
      </c>
      <c r="N79" s="37" t="s">
        <v>252</v>
      </c>
    </row>
    <row r="80" spans="1:14" s="38" customFormat="1" ht="57.75" customHeight="1" x14ac:dyDescent="0.25">
      <c r="A80" s="29">
        <f t="shared" si="1"/>
        <v>76</v>
      </c>
      <c r="B80" s="29" t="s">
        <v>551</v>
      </c>
      <c r="C80" s="29" t="s">
        <v>169</v>
      </c>
      <c r="D80" s="29" t="s">
        <v>552</v>
      </c>
      <c r="E80" s="31" t="s">
        <v>214</v>
      </c>
      <c r="F80" s="32" t="s">
        <v>262</v>
      </c>
      <c r="G80" s="33" t="s">
        <v>216</v>
      </c>
      <c r="H80" s="34">
        <v>3</v>
      </c>
      <c r="I80" s="35">
        <v>7033.572000000001</v>
      </c>
      <c r="J80" s="35">
        <v>7033.572000000001</v>
      </c>
      <c r="K80" s="36" t="s">
        <v>37</v>
      </c>
      <c r="L80" s="30" t="s">
        <v>35</v>
      </c>
      <c r="M80" s="37" t="s">
        <v>90</v>
      </c>
      <c r="N80" s="37" t="s">
        <v>87</v>
      </c>
    </row>
    <row r="81" spans="1:14" s="38" customFormat="1" ht="57.75" customHeight="1" x14ac:dyDescent="0.25">
      <c r="A81" s="29">
        <f t="shared" si="1"/>
        <v>77</v>
      </c>
      <c r="B81" s="29" t="s">
        <v>551</v>
      </c>
      <c r="C81" s="29" t="s">
        <v>169</v>
      </c>
      <c r="D81" s="29" t="s">
        <v>552</v>
      </c>
      <c r="E81" s="31" t="s">
        <v>214</v>
      </c>
      <c r="F81" s="32" t="s">
        <v>263</v>
      </c>
      <c r="G81" s="33" t="s">
        <v>216</v>
      </c>
      <c r="H81" s="34">
        <v>3</v>
      </c>
      <c r="I81" s="35">
        <v>18861.96</v>
      </c>
      <c r="J81" s="35">
        <v>18861.96</v>
      </c>
      <c r="K81" s="36" t="s">
        <v>37</v>
      </c>
      <c r="L81" s="30" t="s">
        <v>35</v>
      </c>
      <c r="M81" s="37" t="s">
        <v>90</v>
      </c>
      <c r="N81" s="37" t="s">
        <v>87</v>
      </c>
    </row>
    <row r="82" spans="1:14" s="38" customFormat="1" ht="57.75" customHeight="1" x14ac:dyDescent="0.25">
      <c r="A82" s="29">
        <f t="shared" si="1"/>
        <v>78</v>
      </c>
      <c r="B82" s="29" t="s">
        <v>551</v>
      </c>
      <c r="C82" s="29" t="s">
        <v>169</v>
      </c>
      <c r="D82" s="29" t="s">
        <v>552</v>
      </c>
      <c r="E82" s="31" t="s">
        <v>214</v>
      </c>
      <c r="F82" s="32" t="s">
        <v>264</v>
      </c>
      <c r="G82" s="33" t="s">
        <v>216</v>
      </c>
      <c r="H82" s="34">
        <v>2</v>
      </c>
      <c r="I82" s="35">
        <v>5629.2080000000005</v>
      </c>
      <c r="J82" s="35">
        <v>5629.2080000000005</v>
      </c>
      <c r="K82" s="36" t="s">
        <v>37</v>
      </c>
      <c r="L82" s="30" t="s">
        <v>35</v>
      </c>
      <c r="M82" s="37" t="s">
        <v>90</v>
      </c>
      <c r="N82" s="37" t="s">
        <v>87</v>
      </c>
    </row>
    <row r="83" spans="1:14" s="38" customFormat="1" ht="57.75" customHeight="1" x14ac:dyDescent="0.25">
      <c r="A83" s="29">
        <f t="shared" si="1"/>
        <v>79</v>
      </c>
      <c r="B83" s="29" t="s">
        <v>551</v>
      </c>
      <c r="C83" s="29" t="s">
        <v>169</v>
      </c>
      <c r="D83" s="29" t="s">
        <v>552</v>
      </c>
      <c r="E83" s="31" t="s">
        <v>214</v>
      </c>
      <c r="F83" s="32" t="s">
        <v>265</v>
      </c>
      <c r="G83" s="33" t="s">
        <v>216</v>
      </c>
      <c r="H83" s="34">
        <v>2</v>
      </c>
      <c r="I83" s="35">
        <v>88140</v>
      </c>
      <c r="J83" s="35">
        <v>88140</v>
      </c>
      <c r="K83" s="36" t="s">
        <v>37</v>
      </c>
      <c r="L83" s="30" t="s">
        <v>35</v>
      </c>
      <c r="M83" s="37" t="s">
        <v>90</v>
      </c>
      <c r="N83" s="37" t="s">
        <v>87</v>
      </c>
    </row>
    <row r="84" spans="1:14" s="38" customFormat="1" ht="57.75" customHeight="1" x14ac:dyDescent="0.25">
      <c r="A84" s="29">
        <f t="shared" si="1"/>
        <v>80</v>
      </c>
      <c r="B84" s="29" t="s">
        <v>551</v>
      </c>
      <c r="C84" s="29" t="s">
        <v>169</v>
      </c>
      <c r="D84" s="29" t="s">
        <v>552</v>
      </c>
      <c r="E84" s="31" t="s">
        <v>214</v>
      </c>
      <c r="F84" s="32" t="s">
        <v>266</v>
      </c>
      <c r="G84" s="33" t="s">
        <v>216</v>
      </c>
      <c r="H84" s="34">
        <v>3</v>
      </c>
      <c r="I84" s="35">
        <v>91489.320000000022</v>
      </c>
      <c r="J84" s="35">
        <v>91489.320000000022</v>
      </c>
      <c r="K84" s="36" t="s">
        <v>37</v>
      </c>
      <c r="L84" s="30" t="s">
        <v>35</v>
      </c>
      <c r="M84" s="37" t="s">
        <v>90</v>
      </c>
      <c r="N84" s="37" t="s">
        <v>87</v>
      </c>
    </row>
    <row r="85" spans="1:14" s="38" customFormat="1" ht="57.75" customHeight="1" x14ac:dyDescent="0.25">
      <c r="A85" s="29">
        <f t="shared" si="1"/>
        <v>81</v>
      </c>
      <c r="B85" s="29" t="s">
        <v>559</v>
      </c>
      <c r="C85" s="29" t="s">
        <v>218</v>
      </c>
      <c r="D85" s="29" t="s">
        <v>248</v>
      </c>
      <c r="E85" s="31" t="s">
        <v>249</v>
      </c>
      <c r="F85" s="32" t="s">
        <v>267</v>
      </c>
      <c r="G85" s="33" t="s">
        <v>268</v>
      </c>
      <c r="H85" s="34">
        <v>30</v>
      </c>
      <c r="I85" s="35">
        <v>5437800</v>
      </c>
      <c r="J85" s="35">
        <v>5437800</v>
      </c>
      <c r="K85" s="36" t="s">
        <v>37</v>
      </c>
      <c r="L85" s="30" t="s">
        <v>223</v>
      </c>
      <c r="M85" s="37" t="s">
        <v>90</v>
      </c>
      <c r="N85" s="37" t="s">
        <v>87</v>
      </c>
    </row>
    <row r="86" spans="1:14" s="38" customFormat="1" ht="57.75" customHeight="1" x14ac:dyDescent="0.25">
      <c r="A86" s="29">
        <f t="shared" si="1"/>
        <v>82</v>
      </c>
      <c r="B86" s="29" t="s">
        <v>559</v>
      </c>
      <c r="C86" s="29" t="s">
        <v>218</v>
      </c>
      <c r="D86" s="29" t="s">
        <v>248</v>
      </c>
      <c r="E86" s="31" t="s">
        <v>249</v>
      </c>
      <c r="F86" s="32" t="s">
        <v>269</v>
      </c>
      <c r="G86" s="33" t="s">
        <v>270</v>
      </c>
      <c r="H86" s="34">
        <v>1</v>
      </c>
      <c r="I86" s="35">
        <v>172483.20000000001</v>
      </c>
      <c r="J86" s="35">
        <v>172483.20000000001</v>
      </c>
      <c r="K86" s="36" t="s">
        <v>37</v>
      </c>
      <c r="L86" s="30" t="s">
        <v>252</v>
      </c>
      <c r="M86" s="37" t="s">
        <v>90</v>
      </c>
      <c r="N86" s="37" t="s">
        <v>252</v>
      </c>
    </row>
    <row r="87" spans="1:14" s="38" customFormat="1" ht="57.75" customHeight="1" x14ac:dyDescent="0.25">
      <c r="A87" s="29">
        <f t="shared" si="1"/>
        <v>83</v>
      </c>
      <c r="B87" s="29" t="s">
        <v>559</v>
      </c>
      <c r="C87" s="29" t="s">
        <v>218</v>
      </c>
      <c r="D87" s="29" t="s">
        <v>248</v>
      </c>
      <c r="E87" s="31" t="s">
        <v>249</v>
      </c>
      <c r="F87" s="32" t="s">
        <v>271</v>
      </c>
      <c r="G87" s="33" t="s">
        <v>272</v>
      </c>
      <c r="H87" s="34">
        <v>1</v>
      </c>
      <c r="I87" s="35">
        <v>206700</v>
      </c>
      <c r="J87" s="35">
        <v>206700</v>
      </c>
      <c r="K87" s="36" t="s">
        <v>37</v>
      </c>
      <c r="L87" s="30" t="s">
        <v>252</v>
      </c>
      <c r="M87" s="37" t="s">
        <v>90</v>
      </c>
      <c r="N87" s="37" t="s">
        <v>252</v>
      </c>
    </row>
    <row r="88" spans="1:14" s="38" customFormat="1" ht="57.75" customHeight="1" x14ac:dyDescent="0.25">
      <c r="A88" s="29">
        <f t="shared" si="1"/>
        <v>84</v>
      </c>
      <c r="B88" s="29" t="s">
        <v>559</v>
      </c>
      <c r="C88" s="29" t="s">
        <v>105</v>
      </c>
      <c r="D88" s="29" t="s">
        <v>248</v>
      </c>
      <c r="E88" s="31" t="s">
        <v>249</v>
      </c>
      <c r="F88" s="32" t="s">
        <v>273</v>
      </c>
      <c r="G88" s="33" t="s">
        <v>274</v>
      </c>
      <c r="H88" s="34">
        <v>11</v>
      </c>
      <c r="I88" s="35">
        <v>96896.8</v>
      </c>
      <c r="J88" s="35">
        <v>96896.8</v>
      </c>
      <c r="K88" s="36" t="s">
        <v>37</v>
      </c>
      <c r="L88" s="30" t="s">
        <v>252</v>
      </c>
      <c r="M88" s="37" t="s">
        <v>86</v>
      </c>
      <c r="N88" s="37" t="s">
        <v>252</v>
      </c>
    </row>
    <row r="89" spans="1:14" s="38" customFormat="1" ht="57.75" customHeight="1" x14ac:dyDescent="0.25">
      <c r="A89" s="29">
        <f t="shared" si="1"/>
        <v>85</v>
      </c>
      <c r="B89" s="29" t="s">
        <v>559</v>
      </c>
      <c r="C89" s="29" t="s">
        <v>257</v>
      </c>
      <c r="D89" s="29" t="s">
        <v>248</v>
      </c>
      <c r="E89" s="31" t="s">
        <v>249</v>
      </c>
      <c r="F89" s="32" t="s">
        <v>275</v>
      </c>
      <c r="G89" s="33" t="s">
        <v>276</v>
      </c>
      <c r="H89" s="34">
        <v>2</v>
      </c>
      <c r="I89" s="35">
        <v>241072.00000000003</v>
      </c>
      <c r="J89" s="35">
        <v>241072.00000000003</v>
      </c>
      <c r="K89" s="36" t="s">
        <v>37</v>
      </c>
      <c r="L89" s="30" t="s">
        <v>252</v>
      </c>
      <c r="M89" s="37" t="s">
        <v>86</v>
      </c>
      <c r="N89" s="37" t="s">
        <v>252</v>
      </c>
    </row>
    <row r="90" spans="1:14" s="38" customFormat="1" ht="57.75" customHeight="1" x14ac:dyDescent="0.25">
      <c r="A90" s="29">
        <f t="shared" si="1"/>
        <v>86</v>
      </c>
      <c r="B90" s="29" t="s">
        <v>559</v>
      </c>
      <c r="C90" s="29" t="s">
        <v>96</v>
      </c>
      <c r="D90" s="29" t="s">
        <v>248</v>
      </c>
      <c r="E90" s="31" t="s">
        <v>249</v>
      </c>
      <c r="F90" s="32" t="s">
        <v>277</v>
      </c>
      <c r="G90" s="33" t="s">
        <v>278</v>
      </c>
      <c r="H90" s="34">
        <v>3</v>
      </c>
      <c r="I90" s="35">
        <v>591480</v>
      </c>
      <c r="J90" s="35">
        <v>591480</v>
      </c>
      <c r="K90" s="36" t="s">
        <v>37</v>
      </c>
      <c r="L90" s="30" t="s">
        <v>252</v>
      </c>
      <c r="M90" s="37" t="s">
        <v>90</v>
      </c>
      <c r="N90" s="37" t="s">
        <v>252</v>
      </c>
    </row>
    <row r="91" spans="1:14" s="38" customFormat="1" ht="57.75" customHeight="1" x14ac:dyDescent="0.25">
      <c r="A91" s="29">
        <f t="shared" si="1"/>
        <v>87</v>
      </c>
      <c r="B91" s="29" t="s">
        <v>559</v>
      </c>
      <c r="C91" s="29" t="s">
        <v>160</v>
      </c>
      <c r="D91" s="29" t="s">
        <v>248</v>
      </c>
      <c r="E91" s="31" t="s">
        <v>249</v>
      </c>
      <c r="F91" s="32" t="s">
        <v>279</v>
      </c>
      <c r="G91" s="33" t="s">
        <v>280</v>
      </c>
      <c r="H91" s="34">
        <v>5</v>
      </c>
      <c r="I91" s="35">
        <v>3185055.6438791733</v>
      </c>
      <c r="J91" s="35">
        <v>3185055.6438791733</v>
      </c>
      <c r="K91" s="36" t="s">
        <v>37</v>
      </c>
      <c r="L91" s="30" t="s">
        <v>252</v>
      </c>
      <c r="M91" s="37" t="s">
        <v>90</v>
      </c>
      <c r="N91" s="37" t="s">
        <v>252</v>
      </c>
    </row>
    <row r="92" spans="1:14" s="38" customFormat="1" ht="57.75" customHeight="1" x14ac:dyDescent="0.25">
      <c r="A92" s="29">
        <f t="shared" si="1"/>
        <v>88</v>
      </c>
      <c r="B92" s="29" t="s">
        <v>559</v>
      </c>
      <c r="C92" s="29" t="s">
        <v>160</v>
      </c>
      <c r="D92" s="29" t="s">
        <v>248</v>
      </c>
      <c r="E92" s="31" t="s">
        <v>249</v>
      </c>
      <c r="F92" s="32" t="s">
        <v>281</v>
      </c>
      <c r="G92" s="33" t="s">
        <v>282</v>
      </c>
      <c r="H92" s="34">
        <v>1</v>
      </c>
      <c r="I92" s="35">
        <v>67527.401760000008</v>
      </c>
      <c r="J92" s="35">
        <v>67527.401760000008</v>
      </c>
      <c r="K92" s="36" t="s">
        <v>37</v>
      </c>
      <c r="L92" s="30" t="s">
        <v>252</v>
      </c>
      <c r="M92" s="37" t="s">
        <v>99</v>
      </c>
      <c r="N92" s="37" t="s">
        <v>252</v>
      </c>
    </row>
    <row r="93" spans="1:14" s="38" customFormat="1" ht="57.75" customHeight="1" x14ac:dyDescent="0.25">
      <c r="A93" s="29">
        <f t="shared" si="1"/>
        <v>89</v>
      </c>
      <c r="B93" s="29" t="s">
        <v>559</v>
      </c>
      <c r="C93" s="29" t="s">
        <v>160</v>
      </c>
      <c r="D93" s="29" t="s">
        <v>248</v>
      </c>
      <c r="E93" s="31" t="s">
        <v>249</v>
      </c>
      <c r="F93" s="32" t="s">
        <v>283</v>
      </c>
      <c r="G93" s="33" t="s">
        <v>284</v>
      </c>
      <c r="H93" s="34">
        <v>1</v>
      </c>
      <c r="I93" s="35">
        <v>35371.496160000002</v>
      </c>
      <c r="J93" s="35">
        <v>35371.496160000002</v>
      </c>
      <c r="K93" s="36" t="s">
        <v>37</v>
      </c>
      <c r="L93" s="30" t="s">
        <v>252</v>
      </c>
      <c r="M93" s="37" t="s">
        <v>99</v>
      </c>
      <c r="N93" s="37" t="s">
        <v>252</v>
      </c>
    </row>
    <row r="94" spans="1:14" s="38" customFormat="1" ht="57.75" customHeight="1" x14ac:dyDescent="0.25">
      <c r="A94" s="29">
        <f t="shared" si="1"/>
        <v>90</v>
      </c>
      <c r="B94" s="29" t="s">
        <v>559</v>
      </c>
      <c r="C94" s="29" t="s">
        <v>160</v>
      </c>
      <c r="D94" s="29" t="s">
        <v>248</v>
      </c>
      <c r="E94" s="31" t="s">
        <v>249</v>
      </c>
      <c r="F94" s="32" t="s">
        <v>285</v>
      </c>
      <c r="G94" s="33" t="s">
        <v>284</v>
      </c>
      <c r="H94" s="34">
        <v>1</v>
      </c>
      <c r="I94" s="35">
        <v>35371.496160000002</v>
      </c>
      <c r="J94" s="35">
        <v>35371.496160000002</v>
      </c>
      <c r="K94" s="36" t="s">
        <v>37</v>
      </c>
      <c r="L94" s="30" t="s">
        <v>252</v>
      </c>
      <c r="M94" s="37" t="s">
        <v>99</v>
      </c>
      <c r="N94" s="37" t="s">
        <v>252</v>
      </c>
    </row>
    <row r="95" spans="1:14" s="38" customFormat="1" ht="57.75" customHeight="1" x14ac:dyDescent="0.25">
      <c r="A95" s="29">
        <f t="shared" si="1"/>
        <v>91</v>
      </c>
      <c r="B95" s="29" t="s">
        <v>559</v>
      </c>
      <c r="C95" s="29" t="s">
        <v>160</v>
      </c>
      <c r="D95" s="29" t="s">
        <v>248</v>
      </c>
      <c r="E95" s="31" t="s">
        <v>249</v>
      </c>
      <c r="F95" s="32" t="s">
        <v>286</v>
      </c>
      <c r="G95" s="33" t="s">
        <v>284</v>
      </c>
      <c r="H95" s="34">
        <v>1</v>
      </c>
      <c r="I95" s="35">
        <v>40730.813759999997</v>
      </c>
      <c r="J95" s="35">
        <v>40730.813759999997</v>
      </c>
      <c r="K95" s="36" t="s">
        <v>37</v>
      </c>
      <c r="L95" s="30" t="s">
        <v>252</v>
      </c>
      <c r="M95" s="37" t="s">
        <v>99</v>
      </c>
      <c r="N95" s="37" t="s">
        <v>252</v>
      </c>
    </row>
    <row r="96" spans="1:14" s="38" customFormat="1" ht="57.75" customHeight="1" x14ac:dyDescent="0.25">
      <c r="A96" s="29">
        <f t="shared" si="1"/>
        <v>92</v>
      </c>
      <c r="B96" s="29" t="s">
        <v>559</v>
      </c>
      <c r="C96" s="29" t="s">
        <v>160</v>
      </c>
      <c r="D96" s="29" t="s">
        <v>248</v>
      </c>
      <c r="E96" s="31" t="s">
        <v>249</v>
      </c>
      <c r="F96" s="32" t="s">
        <v>287</v>
      </c>
      <c r="G96" s="33" t="s">
        <v>284</v>
      </c>
      <c r="H96" s="34">
        <v>1</v>
      </c>
      <c r="I96" s="35">
        <v>35371.496160000002</v>
      </c>
      <c r="J96" s="35">
        <v>35371.496160000002</v>
      </c>
      <c r="K96" s="36" t="s">
        <v>37</v>
      </c>
      <c r="L96" s="30" t="s">
        <v>252</v>
      </c>
      <c r="M96" s="37" t="s">
        <v>99</v>
      </c>
      <c r="N96" s="37" t="s">
        <v>252</v>
      </c>
    </row>
    <row r="97" spans="1:14" s="38" customFormat="1" ht="57.75" customHeight="1" x14ac:dyDescent="0.25">
      <c r="A97" s="29">
        <f t="shared" si="1"/>
        <v>93</v>
      </c>
      <c r="B97" s="29" t="s">
        <v>559</v>
      </c>
      <c r="C97" s="29" t="s">
        <v>160</v>
      </c>
      <c r="D97" s="29" t="s">
        <v>248</v>
      </c>
      <c r="E97" s="31" t="s">
        <v>249</v>
      </c>
      <c r="F97" s="32" t="s">
        <v>288</v>
      </c>
      <c r="G97" s="33" t="s">
        <v>284</v>
      </c>
      <c r="H97" s="34">
        <v>1</v>
      </c>
      <c r="I97" s="35">
        <v>77174.173439999999</v>
      </c>
      <c r="J97" s="35">
        <v>77174.173439999999</v>
      </c>
      <c r="K97" s="36" t="s">
        <v>37</v>
      </c>
      <c r="L97" s="30" t="s">
        <v>252</v>
      </c>
      <c r="M97" s="37" t="s">
        <v>99</v>
      </c>
      <c r="N97" s="37" t="s">
        <v>252</v>
      </c>
    </row>
    <row r="98" spans="1:14" s="38" customFormat="1" ht="57.75" customHeight="1" x14ac:dyDescent="0.25">
      <c r="A98" s="29">
        <f t="shared" si="1"/>
        <v>94</v>
      </c>
      <c r="B98" s="29" t="s">
        <v>559</v>
      </c>
      <c r="C98" s="29" t="s">
        <v>169</v>
      </c>
      <c r="D98" s="29" t="s">
        <v>248</v>
      </c>
      <c r="E98" s="31" t="s">
        <v>249</v>
      </c>
      <c r="F98" s="32" t="s">
        <v>289</v>
      </c>
      <c r="G98" s="33" t="s">
        <v>290</v>
      </c>
      <c r="H98" s="34">
        <v>1</v>
      </c>
      <c r="I98" s="35">
        <v>18928</v>
      </c>
      <c r="J98" s="35">
        <v>18928</v>
      </c>
      <c r="K98" s="36" t="s">
        <v>37</v>
      </c>
      <c r="L98" s="30" t="s">
        <v>252</v>
      </c>
      <c r="M98" s="37" t="s">
        <v>90</v>
      </c>
      <c r="N98" s="37" t="s">
        <v>252</v>
      </c>
    </row>
    <row r="99" spans="1:14" s="38" customFormat="1" ht="57.75" customHeight="1" x14ac:dyDescent="0.25">
      <c r="A99" s="29">
        <f t="shared" si="1"/>
        <v>95</v>
      </c>
      <c r="B99" s="29" t="s">
        <v>559</v>
      </c>
      <c r="C99" s="29" t="s">
        <v>169</v>
      </c>
      <c r="D99" s="29" t="s">
        <v>248</v>
      </c>
      <c r="E99" s="31" t="s">
        <v>249</v>
      </c>
      <c r="F99" s="32" t="s">
        <v>291</v>
      </c>
      <c r="G99" s="33" t="s">
        <v>292</v>
      </c>
      <c r="H99" s="34">
        <v>1</v>
      </c>
      <c r="I99" s="35">
        <v>43056</v>
      </c>
      <c r="J99" s="35">
        <v>43056</v>
      </c>
      <c r="K99" s="36" t="s">
        <v>37</v>
      </c>
      <c r="L99" s="30" t="s">
        <v>252</v>
      </c>
      <c r="M99" s="37" t="s">
        <v>90</v>
      </c>
      <c r="N99" s="37" t="s">
        <v>252</v>
      </c>
    </row>
    <row r="100" spans="1:14" s="38" customFormat="1" ht="57.75" customHeight="1" x14ac:dyDescent="0.25">
      <c r="A100" s="29">
        <f t="shared" si="1"/>
        <v>96</v>
      </c>
      <c r="B100" s="29" t="s">
        <v>559</v>
      </c>
      <c r="C100" s="29" t="s">
        <v>169</v>
      </c>
      <c r="D100" s="29" t="s">
        <v>248</v>
      </c>
      <c r="E100" s="31" t="s">
        <v>249</v>
      </c>
      <c r="F100" s="32" t="s">
        <v>293</v>
      </c>
      <c r="G100" s="33" t="s">
        <v>294</v>
      </c>
      <c r="H100" s="34">
        <v>5</v>
      </c>
      <c r="I100" s="35">
        <v>2617014.3999999994</v>
      </c>
      <c r="J100" s="35">
        <v>2617014.3999999994</v>
      </c>
      <c r="K100" s="36" t="s">
        <v>37</v>
      </c>
      <c r="L100" s="30" t="s">
        <v>252</v>
      </c>
      <c r="M100" s="37" t="s">
        <v>90</v>
      </c>
      <c r="N100" s="37" t="s">
        <v>252</v>
      </c>
    </row>
    <row r="101" spans="1:14" s="38" customFormat="1" ht="57.75" customHeight="1" x14ac:dyDescent="0.25">
      <c r="A101" s="29">
        <f t="shared" si="1"/>
        <v>97</v>
      </c>
      <c r="B101" s="29" t="s">
        <v>559</v>
      </c>
      <c r="C101" s="29" t="s">
        <v>100</v>
      </c>
      <c r="D101" s="29" t="s">
        <v>248</v>
      </c>
      <c r="E101" s="31" t="s">
        <v>249</v>
      </c>
      <c r="F101" s="32" t="s">
        <v>295</v>
      </c>
      <c r="G101" s="33" t="s">
        <v>296</v>
      </c>
      <c r="H101" s="34">
        <v>4</v>
      </c>
      <c r="I101" s="39">
        <v>381600</v>
      </c>
      <c r="J101" s="39">
        <v>381600</v>
      </c>
      <c r="K101" s="36" t="s">
        <v>37</v>
      </c>
      <c r="L101" s="30" t="s">
        <v>223</v>
      </c>
      <c r="M101" s="37" t="s">
        <v>99</v>
      </c>
      <c r="N101" s="37" t="s">
        <v>87</v>
      </c>
    </row>
    <row r="102" spans="1:14" s="38" customFormat="1" ht="57.75" customHeight="1" x14ac:dyDescent="0.25">
      <c r="A102" s="29">
        <f t="shared" si="1"/>
        <v>98</v>
      </c>
      <c r="B102" s="29" t="s">
        <v>559</v>
      </c>
      <c r="C102" s="29" t="s">
        <v>100</v>
      </c>
      <c r="D102" s="29" t="s">
        <v>248</v>
      </c>
      <c r="E102" s="31" t="s">
        <v>249</v>
      </c>
      <c r="F102" s="32" t="s">
        <v>297</v>
      </c>
      <c r="G102" s="33" t="s">
        <v>296</v>
      </c>
      <c r="H102" s="34">
        <v>2</v>
      </c>
      <c r="I102" s="35">
        <v>190800</v>
      </c>
      <c r="J102" s="35">
        <v>190800</v>
      </c>
      <c r="K102" s="36" t="s">
        <v>37</v>
      </c>
      <c r="L102" s="30" t="s">
        <v>223</v>
      </c>
      <c r="M102" s="37" t="s">
        <v>99</v>
      </c>
      <c r="N102" s="37" t="s">
        <v>87</v>
      </c>
    </row>
    <row r="103" spans="1:14" s="38" customFormat="1" ht="57.75" customHeight="1" x14ac:dyDescent="0.25">
      <c r="A103" s="29">
        <f t="shared" si="1"/>
        <v>99</v>
      </c>
      <c r="B103" s="29" t="s">
        <v>559</v>
      </c>
      <c r="C103" s="29" t="s">
        <v>195</v>
      </c>
      <c r="D103" s="29" t="s">
        <v>248</v>
      </c>
      <c r="E103" s="31" t="s">
        <v>249</v>
      </c>
      <c r="F103" s="32" t="s">
        <v>298</v>
      </c>
      <c r="G103" s="33" t="s">
        <v>299</v>
      </c>
      <c r="H103" s="34">
        <v>2</v>
      </c>
      <c r="I103" s="35">
        <v>1125885.3600000001</v>
      </c>
      <c r="J103" s="35">
        <v>1125885.3600000001</v>
      </c>
      <c r="K103" s="36" t="s">
        <v>37</v>
      </c>
      <c r="L103" s="30" t="s">
        <v>223</v>
      </c>
      <c r="M103" s="37" t="s">
        <v>86</v>
      </c>
      <c r="N103" s="37" t="s">
        <v>87</v>
      </c>
    </row>
    <row r="104" spans="1:14" s="38" customFormat="1" ht="57.75" customHeight="1" x14ac:dyDescent="0.25">
      <c r="A104" s="29">
        <f t="shared" si="1"/>
        <v>100</v>
      </c>
      <c r="B104" s="29" t="s">
        <v>559</v>
      </c>
      <c r="C104" s="29" t="s">
        <v>195</v>
      </c>
      <c r="D104" s="29" t="s">
        <v>248</v>
      </c>
      <c r="E104" s="31" t="s">
        <v>249</v>
      </c>
      <c r="F104" s="32" t="s">
        <v>300</v>
      </c>
      <c r="G104" s="33" t="s">
        <v>301</v>
      </c>
      <c r="H104" s="34">
        <v>2</v>
      </c>
      <c r="I104" s="35">
        <v>1015106.88</v>
      </c>
      <c r="J104" s="35">
        <v>1015106.88</v>
      </c>
      <c r="K104" s="36" t="s">
        <v>37</v>
      </c>
      <c r="L104" s="30" t="s">
        <v>223</v>
      </c>
      <c r="M104" s="37" t="s">
        <v>86</v>
      </c>
      <c r="N104" s="37" t="s">
        <v>87</v>
      </c>
    </row>
    <row r="105" spans="1:14" s="38" customFormat="1" ht="57.75" customHeight="1" x14ac:dyDescent="0.25">
      <c r="A105" s="29">
        <f t="shared" si="1"/>
        <v>101</v>
      </c>
      <c r="B105" s="29" t="s">
        <v>559</v>
      </c>
      <c r="C105" s="29" t="s">
        <v>218</v>
      </c>
      <c r="D105" s="29" t="s">
        <v>248</v>
      </c>
      <c r="E105" s="31" t="s">
        <v>249</v>
      </c>
      <c r="F105" s="32" t="s">
        <v>302</v>
      </c>
      <c r="G105" s="33" t="s">
        <v>303</v>
      </c>
      <c r="H105" s="34">
        <v>4</v>
      </c>
      <c r="I105" s="39">
        <v>1264876.8</v>
      </c>
      <c r="J105" s="39">
        <v>1264876.8</v>
      </c>
      <c r="K105" s="36" t="s">
        <v>37</v>
      </c>
      <c r="L105" s="30" t="s">
        <v>223</v>
      </c>
      <c r="M105" s="37" t="s">
        <v>90</v>
      </c>
      <c r="N105" s="37" t="s">
        <v>87</v>
      </c>
    </row>
    <row r="106" spans="1:14" s="38" customFormat="1" ht="57.75" customHeight="1" x14ac:dyDescent="0.25">
      <c r="A106" s="29">
        <f t="shared" si="1"/>
        <v>102</v>
      </c>
      <c r="B106" s="29" t="s">
        <v>559</v>
      </c>
      <c r="C106" s="29" t="s">
        <v>218</v>
      </c>
      <c r="D106" s="29" t="s">
        <v>248</v>
      </c>
      <c r="E106" s="31" t="s">
        <v>249</v>
      </c>
      <c r="F106" s="32" t="s">
        <v>304</v>
      </c>
      <c r="G106" s="33" t="s">
        <v>305</v>
      </c>
      <c r="H106" s="34">
        <v>1</v>
      </c>
      <c r="I106" s="35">
        <v>112114.08</v>
      </c>
      <c r="J106" s="35">
        <v>112114.08</v>
      </c>
      <c r="K106" s="36" t="s">
        <v>37</v>
      </c>
      <c r="L106" s="30" t="s">
        <v>223</v>
      </c>
      <c r="M106" s="37" t="s">
        <v>90</v>
      </c>
      <c r="N106" s="37" t="s">
        <v>87</v>
      </c>
    </row>
    <row r="107" spans="1:14" s="38" customFormat="1" ht="57.75" customHeight="1" x14ac:dyDescent="0.25">
      <c r="A107" s="29">
        <f t="shared" si="1"/>
        <v>103</v>
      </c>
      <c r="B107" s="29" t="s">
        <v>559</v>
      </c>
      <c r="C107" s="29" t="s">
        <v>105</v>
      </c>
      <c r="D107" s="29" t="s">
        <v>248</v>
      </c>
      <c r="E107" s="31" t="s">
        <v>249</v>
      </c>
      <c r="F107" s="32" t="s">
        <v>306</v>
      </c>
      <c r="G107" s="33" t="s">
        <v>307</v>
      </c>
      <c r="H107" s="34">
        <v>64</v>
      </c>
      <c r="I107" s="35">
        <v>275973.12</v>
      </c>
      <c r="J107" s="35">
        <v>275973.12</v>
      </c>
      <c r="K107" s="36" t="s">
        <v>37</v>
      </c>
      <c r="L107" s="30" t="s">
        <v>252</v>
      </c>
      <c r="M107" s="37" t="s">
        <v>86</v>
      </c>
      <c r="N107" s="37" t="s">
        <v>252</v>
      </c>
    </row>
    <row r="108" spans="1:14" s="38" customFormat="1" ht="57.75" customHeight="1" x14ac:dyDescent="0.25">
      <c r="A108" s="29">
        <f t="shared" si="1"/>
        <v>104</v>
      </c>
      <c r="B108" s="29" t="s">
        <v>559</v>
      </c>
      <c r="C108" s="29" t="s">
        <v>257</v>
      </c>
      <c r="D108" s="29" t="s">
        <v>248</v>
      </c>
      <c r="E108" s="31" t="s">
        <v>249</v>
      </c>
      <c r="F108" s="32" t="s">
        <v>308</v>
      </c>
      <c r="G108" s="33" t="s">
        <v>309</v>
      </c>
      <c r="H108" s="34">
        <v>4</v>
      </c>
      <c r="I108" s="39">
        <v>27889.846400000006</v>
      </c>
      <c r="J108" s="39">
        <v>27889.846400000006</v>
      </c>
      <c r="K108" s="36" t="s">
        <v>37</v>
      </c>
      <c r="L108" s="30" t="s">
        <v>252</v>
      </c>
      <c r="M108" s="37" t="s">
        <v>86</v>
      </c>
      <c r="N108" s="37" t="s">
        <v>252</v>
      </c>
    </row>
    <row r="109" spans="1:14" s="38" customFormat="1" ht="57.75" customHeight="1" x14ac:dyDescent="0.25">
      <c r="A109" s="29">
        <f t="shared" si="1"/>
        <v>105</v>
      </c>
      <c r="B109" s="29" t="s">
        <v>559</v>
      </c>
      <c r="C109" s="29" t="s">
        <v>310</v>
      </c>
      <c r="D109" s="29" t="s">
        <v>248</v>
      </c>
      <c r="E109" s="31" t="s">
        <v>249</v>
      </c>
      <c r="F109" s="32" t="s">
        <v>311</v>
      </c>
      <c r="G109" s="33" t="s">
        <v>312</v>
      </c>
      <c r="H109" s="34">
        <v>12</v>
      </c>
      <c r="I109" s="35">
        <v>705120.00000000012</v>
      </c>
      <c r="J109" s="35">
        <v>705120.00000000012</v>
      </c>
      <c r="K109" s="36" t="s">
        <v>37</v>
      </c>
      <c r="L109" s="30" t="s">
        <v>252</v>
      </c>
      <c r="M109" s="37" t="s">
        <v>90</v>
      </c>
      <c r="N109" s="37" t="s">
        <v>252</v>
      </c>
    </row>
    <row r="110" spans="1:14" s="38" customFormat="1" ht="57.75" customHeight="1" x14ac:dyDescent="0.25">
      <c r="A110" s="29">
        <f t="shared" si="1"/>
        <v>106</v>
      </c>
      <c r="B110" s="29" t="s">
        <v>559</v>
      </c>
      <c r="C110" s="29" t="s">
        <v>92</v>
      </c>
      <c r="D110" s="29" t="s">
        <v>248</v>
      </c>
      <c r="E110" s="31" t="s">
        <v>249</v>
      </c>
      <c r="F110" s="32" t="s">
        <v>311</v>
      </c>
      <c r="G110" s="33" t="s">
        <v>313</v>
      </c>
      <c r="H110" s="34">
        <v>4</v>
      </c>
      <c r="I110" s="39">
        <v>235040.00000000003</v>
      </c>
      <c r="J110" s="39">
        <v>235040.00000000003</v>
      </c>
      <c r="K110" s="36" t="s">
        <v>37</v>
      </c>
      <c r="L110" s="30" t="s">
        <v>252</v>
      </c>
      <c r="M110" s="37" t="s">
        <v>90</v>
      </c>
      <c r="N110" s="37" t="s">
        <v>252</v>
      </c>
    </row>
    <row r="111" spans="1:14" s="38" customFormat="1" ht="57.75" customHeight="1" x14ac:dyDescent="0.25">
      <c r="A111" s="29">
        <f t="shared" si="1"/>
        <v>107</v>
      </c>
      <c r="B111" s="29" t="s">
        <v>559</v>
      </c>
      <c r="C111" s="29" t="s">
        <v>169</v>
      </c>
      <c r="D111" s="29" t="s">
        <v>248</v>
      </c>
      <c r="E111" s="31" t="s">
        <v>249</v>
      </c>
      <c r="F111" s="32" t="s">
        <v>314</v>
      </c>
      <c r="G111" s="33" t="s">
        <v>315</v>
      </c>
      <c r="H111" s="34">
        <v>2</v>
      </c>
      <c r="I111" s="35">
        <v>131622.39999999999</v>
      </c>
      <c r="J111" s="35">
        <v>131622.39999999999</v>
      </c>
      <c r="K111" s="36" t="s">
        <v>37</v>
      </c>
      <c r="L111" s="30" t="s">
        <v>252</v>
      </c>
      <c r="M111" s="37" t="s">
        <v>86</v>
      </c>
      <c r="N111" s="37" t="s">
        <v>252</v>
      </c>
    </row>
    <row r="112" spans="1:14" s="38" customFormat="1" ht="57.75" customHeight="1" x14ac:dyDescent="0.25">
      <c r="A112" s="29">
        <f t="shared" si="1"/>
        <v>108</v>
      </c>
      <c r="B112" s="29" t="s">
        <v>556</v>
      </c>
      <c r="C112" s="29" t="s">
        <v>310</v>
      </c>
      <c r="D112" s="29" t="s">
        <v>316</v>
      </c>
      <c r="E112" s="31" t="s">
        <v>317</v>
      </c>
      <c r="F112" s="32" t="s">
        <v>318</v>
      </c>
      <c r="G112" s="33" t="s">
        <v>319</v>
      </c>
      <c r="H112" s="34">
        <v>3</v>
      </c>
      <c r="I112" s="35">
        <v>246792</v>
      </c>
      <c r="J112" s="35">
        <v>246792</v>
      </c>
      <c r="K112" s="36" t="s">
        <v>37</v>
      </c>
      <c r="L112" s="30" t="s">
        <v>252</v>
      </c>
      <c r="M112" s="37" t="s">
        <v>90</v>
      </c>
      <c r="N112" s="37" t="s">
        <v>252</v>
      </c>
    </row>
    <row r="113" spans="1:14" s="38" customFormat="1" ht="57.75" customHeight="1" x14ac:dyDescent="0.25">
      <c r="A113" s="29">
        <f t="shared" si="1"/>
        <v>109</v>
      </c>
      <c r="B113" s="29" t="s">
        <v>556</v>
      </c>
      <c r="C113" s="29" t="s">
        <v>76</v>
      </c>
      <c r="D113" s="29" t="s">
        <v>316</v>
      </c>
      <c r="E113" s="31" t="s">
        <v>317</v>
      </c>
      <c r="F113" s="32" t="s">
        <v>320</v>
      </c>
      <c r="G113" s="33" t="s">
        <v>321</v>
      </c>
      <c r="H113" s="34">
        <v>1</v>
      </c>
      <c r="I113" s="35">
        <v>2757906.5582639999</v>
      </c>
      <c r="J113" s="35">
        <v>2757906.5582639999</v>
      </c>
      <c r="K113" s="36" t="s">
        <v>37</v>
      </c>
      <c r="L113" s="30" t="s">
        <v>252</v>
      </c>
      <c r="M113" s="37" t="s">
        <v>86</v>
      </c>
      <c r="N113" s="37" t="s">
        <v>252</v>
      </c>
    </row>
    <row r="114" spans="1:14" s="38" customFormat="1" ht="57.75" customHeight="1" x14ac:dyDescent="0.25">
      <c r="A114" s="29">
        <f t="shared" si="1"/>
        <v>110</v>
      </c>
      <c r="B114" s="29" t="s">
        <v>556</v>
      </c>
      <c r="C114" s="29" t="s">
        <v>76</v>
      </c>
      <c r="D114" s="29" t="s">
        <v>316</v>
      </c>
      <c r="E114" s="31" t="s">
        <v>317</v>
      </c>
      <c r="F114" s="32" t="s">
        <v>322</v>
      </c>
      <c r="G114" s="33" t="s">
        <v>323</v>
      </c>
      <c r="H114" s="34">
        <v>1</v>
      </c>
      <c r="I114" s="35">
        <v>27029.599999999999</v>
      </c>
      <c r="J114" s="35">
        <v>27029.599999999999</v>
      </c>
      <c r="K114" s="36" t="s">
        <v>37</v>
      </c>
      <c r="L114" s="30" t="s">
        <v>252</v>
      </c>
      <c r="M114" s="37" t="s">
        <v>86</v>
      </c>
      <c r="N114" s="37" t="s">
        <v>252</v>
      </c>
    </row>
    <row r="115" spans="1:14" s="38" customFormat="1" ht="57.75" customHeight="1" x14ac:dyDescent="0.25">
      <c r="A115" s="29">
        <f t="shared" si="1"/>
        <v>111</v>
      </c>
      <c r="B115" s="29" t="s">
        <v>556</v>
      </c>
      <c r="C115" s="29" t="s">
        <v>76</v>
      </c>
      <c r="D115" s="29" t="s">
        <v>316</v>
      </c>
      <c r="E115" s="31" t="s">
        <v>317</v>
      </c>
      <c r="F115" s="32" t="s">
        <v>324</v>
      </c>
      <c r="G115" s="33" t="s">
        <v>325</v>
      </c>
      <c r="H115" s="34">
        <v>1</v>
      </c>
      <c r="I115" s="35">
        <v>30437.68</v>
      </c>
      <c r="J115" s="35">
        <v>30437.68</v>
      </c>
      <c r="K115" s="36" t="s">
        <v>37</v>
      </c>
      <c r="L115" s="30" t="s">
        <v>252</v>
      </c>
      <c r="M115" s="37" t="s">
        <v>86</v>
      </c>
      <c r="N115" s="37" t="s">
        <v>252</v>
      </c>
    </row>
    <row r="116" spans="1:14" s="38" customFormat="1" ht="57.75" customHeight="1" x14ac:dyDescent="0.25">
      <c r="A116" s="29">
        <f t="shared" si="1"/>
        <v>112</v>
      </c>
      <c r="B116" s="29" t="s">
        <v>556</v>
      </c>
      <c r="C116" s="29" t="s">
        <v>76</v>
      </c>
      <c r="D116" s="29" t="s">
        <v>316</v>
      </c>
      <c r="E116" s="31" t="s">
        <v>317</v>
      </c>
      <c r="F116" s="32" t="s">
        <v>326</v>
      </c>
      <c r="G116" s="33" t="s">
        <v>327</v>
      </c>
      <c r="H116" s="34">
        <v>1</v>
      </c>
      <c r="I116" s="35">
        <v>232347.992864</v>
      </c>
      <c r="J116" s="35">
        <v>232347.992864</v>
      </c>
      <c r="K116" s="36" t="s">
        <v>37</v>
      </c>
      <c r="L116" s="30" t="s">
        <v>252</v>
      </c>
      <c r="M116" s="37" t="s">
        <v>86</v>
      </c>
      <c r="N116" s="37" t="s">
        <v>252</v>
      </c>
    </row>
    <row r="117" spans="1:14" s="38" customFormat="1" ht="57.75" customHeight="1" x14ac:dyDescent="0.25">
      <c r="A117" s="29">
        <f t="shared" si="1"/>
        <v>113</v>
      </c>
      <c r="B117" s="29" t="s">
        <v>554</v>
      </c>
      <c r="C117" s="29" t="s">
        <v>218</v>
      </c>
      <c r="D117" s="29" t="s">
        <v>555</v>
      </c>
      <c r="E117" s="31" t="s">
        <v>77</v>
      </c>
      <c r="F117" s="32" t="s">
        <v>328</v>
      </c>
      <c r="G117" s="33" t="s">
        <v>329</v>
      </c>
      <c r="H117" s="34">
        <v>1</v>
      </c>
      <c r="I117" s="35">
        <v>1369085.4</v>
      </c>
      <c r="J117" s="35">
        <v>1369085.4</v>
      </c>
      <c r="K117" s="36" t="s">
        <v>37</v>
      </c>
      <c r="L117" s="30" t="s">
        <v>252</v>
      </c>
      <c r="M117" s="37" t="s">
        <v>99</v>
      </c>
      <c r="N117" s="37" t="s">
        <v>252</v>
      </c>
    </row>
    <row r="118" spans="1:14" s="38" customFormat="1" ht="57.75" customHeight="1" x14ac:dyDescent="0.25">
      <c r="A118" s="29">
        <f t="shared" si="1"/>
        <v>114</v>
      </c>
      <c r="B118" s="29" t="s">
        <v>554</v>
      </c>
      <c r="C118" s="29" t="s">
        <v>218</v>
      </c>
      <c r="D118" s="29" t="s">
        <v>555</v>
      </c>
      <c r="E118" s="31" t="s">
        <v>77</v>
      </c>
      <c r="F118" s="32" t="s">
        <v>330</v>
      </c>
      <c r="G118" s="33" t="s">
        <v>331</v>
      </c>
      <c r="H118" s="34">
        <v>1</v>
      </c>
      <c r="I118" s="35">
        <v>3521532</v>
      </c>
      <c r="J118" s="35">
        <v>3521532</v>
      </c>
      <c r="K118" s="36" t="s">
        <v>37</v>
      </c>
      <c r="L118" s="30" t="s">
        <v>252</v>
      </c>
      <c r="M118" s="37" t="s">
        <v>99</v>
      </c>
      <c r="N118" s="37" t="s">
        <v>252</v>
      </c>
    </row>
    <row r="119" spans="1:14" s="38" customFormat="1" ht="57.75" customHeight="1" x14ac:dyDescent="0.25">
      <c r="A119" s="29">
        <f t="shared" si="1"/>
        <v>115</v>
      </c>
      <c r="B119" s="29" t="s">
        <v>556</v>
      </c>
      <c r="C119" s="29" t="s">
        <v>310</v>
      </c>
      <c r="D119" s="29" t="s">
        <v>316</v>
      </c>
      <c r="E119" s="31" t="s">
        <v>317</v>
      </c>
      <c r="F119" s="32" t="s">
        <v>332</v>
      </c>
      <c r="G119" s="33" t="s">
        <v>333</v>
      </c>
      <c r="H119" s="34">
        <v>5</v>
      </c>
      <c r="I119" s="35">
        <v>2034500</v>
      </c>
      <c r="J119" s="35">
        <v>2034500</v>
      </c>
      <c r="K119" s="36" t="s">
        <v>37</v>
      </c>
      <c r="L119" s="30" t="s">
        <v>252</v>
      </c>
      <c r="M119" s="37" t="s">
        <v>90</v>
      </c>
      <c r="N119" s="37" t="s">
        <v>252</v>
      </c>
    </row>
    <row r="120" spans="1:14" s="38" customFormat="1" ht="57.75" customHeight="1" x14ac:dyDescent="0.25">
      <c r="A120" s="29">
        <f t="shared" si="1"/>
        <v>116</v>
      </c>
      <c r="B120" s="29" t="s">
        <v>556</v>
      </c>
      <c r="C120" s="29" t="s">
        <v>96</v>
      </c>
      <c r="D120" s="29" t="s">
        <v>316</v>
      </c>
      <c r="E120" s="31" t="s">
        <v>317</v>
      </c>
      <c r="F120" s="32" t="s">
        <v>334</v>
      </c>
      <c r="G120" s="33" t="s">
        <v>335</v>
      </c>
      <c r="H120" s="34">
        <v>2</v>
      </c>
      <c r="I120" s="35">
        <v>267120000</v>
      </c>
      <c r="J120" s="35">
        <v>267120000</v>
      </c>
      <c r="K120" s="36" t="s">
        <v>37</v>
      </c>
      <c r="L120" s="30" t="s">
        <v>252</v>
      </c>
      <c r="M120" s="37" t="s">
        <v>112</v>
      </c>
      <c r="N120" s="37" t="s">
        <v>252</v>
      </c>
    </row>
    <row r="121" spans="1:14" s="38" customFormat="1" ht="57.75" customHeight="1" x14ac:dyDescent="0.25">
      <c r="A121" s="29">
        <f t="shared" si="1"/>
        <v>117</v>
      </c>
      <c r="B121" s="29" t="s">
        <v>556</v>
      </c>
      <c r="C121" s="29" t="s">
        <v>310</v>
      </c>
      <c r="D121" s="29" t="s">
        <v>316</v>
      </c>
      <c r="E121" s="31" t="s">
        <v>317</v>
      </c>
      <c r="F121" s="32" t="s">
        <v>336</v>
      </c>
      <c r="G121" s="33" t="s">
        <v>337</v>
      </c>
      <c r="H121" s="34">
        <v>1</v>
      </c>
      <c r="I121" s="35">
        <v>848639.99999999988</v>
      </c>
      <c r="J121" s="35">
        <v>848639.99999999988</v>
      </c>
      <c r="K121" s="36" t="s">
        <v>37</v>
      </c>
      <c r="L121" s="30" t="s">
        <v>252</v>
      </c>
      <c r="M121" s="37" t="s">
        <v>90</v>
      </c>
      <c r="N121" s="37" t="s">
        <v>252</v>
      </c>
    </row>
    <row r="122" spans="1:14" s="38" customFormat="1" ht="57.75" customHeight="1" x14ac:dyDescent="0.25">
      <c r="A122" s="29">
        <f t="shared" si="1"/>
        <v>118</v>
      </c>
      <c r="B122" s="29" t="s">
        <v>556</v>
      </c>
      <c r="C122" s="29" t="s">
        <v>92</v>
      </c>
      <c r="D122" s="29" t="s">
        <v>316</v>
      </c>
      <c r="E122" s="31" t="s">
        <v>317</v>
      </c>
      <c r="F122" s="32" t="s">
        <v>338</v>
      </c>
      <c r="G122" s="33" t="s">
        <v>339</v>
      </c>
      <c r="H122" s="34">
        <v>2</v>
      </c>
      <c r="I122" s="35">
        <v>277056</v>
      </c>
      <c r="J122" s="35">
        <v>277056</v>
      </c>
      <c r="K122" s="36" t="s">
        <v>37</v>
      </c>
      <c r="L122" s="30" t="s">
        <v>252</v>
      </c>
      <c r="M122" s="37" t="s">
        <v>90</v>
      </c>
      <c r="N122" s="37" t="s">
        <v>252</v>
      </c>
    </row>
    <row r="123" spans="1:14" s="38" customFormat="1" ht="57.75" customHeight="1" x14ac:dyDescent="0.25">
      <c r="A123" s="29">
        <f t="shared" si="1"/>
        <v>119</v>
      </c>
      <c r="B123" s="29" t="s">
        <v>556</v>
      </c>
      <c r="C123" s="29" t="s">
        <v>310</v>
      </c>
      <c r="D123" s="29" t="s">
        <v>316</v>
      </c>
      <c r="E123" s="31" t="s">
        <v>317</v>
      </c>
      <c r="F123" s="32" t="s">
        <v>338</v>
      </c>
      <c r="G123" s="33" t="s">
        <v>339</v>
      </c>
      <c r="H123" s="34">
        <v>4</v>
      </c>
      <c r="I123" s="39">
        <v>554112</v>
      </c>
      <c r="J123" s="39">
        <v>554112</v>
      </c>
      <c r="K123" s="36" t="s">
        <v>37</v>
      </c>
      <c r="L123" s="30" t="s">
        <v>252</v>
      </c>
      <c r="M123" s="37" t="s">
        <v>90</v>
      </c>
      <c r="N123" s="37" t="s">
        <v>252</v>
      </c>
    </row>
    <row r="124" spans="1:14" s="38" customFormat="1" ht="57.75" customHeight="1" x14ac:dyDescent="0.25">
      <c r="A124" s="29">
        <f t="shared" si="1"/>
        <v>120</v>
      </c>
      <c r="B124" s="29" t="s">
        <v>556</v>
      </c>
      <c r="C124" s="29" t="s">
        <v>160</v>
      </c>
      <c r="D124" s="29" t="s">
        <v>316</v>
      </c>
      <c r="E124" s="31" t="s">
        <v>317</v>
      </c>
      <c r="F124" s="32" t="s">
        <v>340</v>
      </c>
      <c r="G124" s="33" t="s">
        <v>341</v>
      </c>
      <c r="H124" s="34">
        <v>1</v>
      </c>
      <c r="I124" s="35">
        <v>177378</v>
      </c>
      <c r="J124" s="35">
        <v>177378</v>
      </c>
      <c r="K124" s="36" t="s">
        <v>37</v>
      </c>
      <c r="L124" s="30" t="s">
        <v>252</v>
      </c>
      <c r="M124" s="37" t="s">
        <v>90</v>
      </c>
      <c r="N124" s="37" t="s">
        <v>252</v>
      </c>
    </row>
    <row r="125" spans="1:14" s="38" customFormat="1" ht="57.75" customHeight="1" x14ac:dyDescent="0.25">
      <c r="A125" s="29">
        <f t="shared" si="1"/>
        <v>121</v>
      </c>
      <c r="B125" s="29" t="s">
        <v>556</v>
      </c>
      <c r="C125" s="29" t="s">
        <v>92</v>
      </c>
      <c r="D125" s="29" t="s">
        <v>316</v>
      </c>
      <c r="E125" s="31" t="s">
        <v>317</v>
      </c>
      <c r="F125" s="32" t="s">
        <v>340</v>
      </c>
      <c r="G125" s="33" t="s">
        <v>342</v>
      </c>
      <c r="H125" s="34">
        <v>1</v>
      </c>
      <c r="I125" s="35">
        <v>177378</v>
      </c>
      <c r="J125" s="35">
        <v>177378</v>
      </c>
      <c r="K125" s="36" t="s">
        <v>37</v>
      </c>
      <c r="L125" s="30" t="s">
        <v>252</v>
      </c>
      <c r="M125" s="37" t="s">
        <v>90</v>
      </c>
      <c r="N125" s="37" t="s">
        <v>252</v>
      </c>
    </row>
    <row r="126" spans="1:14" s="38" customFormat="1" ht="57.75" customHeight="1" x14ac:dyDescent="0.25">
      <c r="A126" s="29">
        <f t="shared" si="1"/>
        <v>122</v>
      </c>
      <c r="B126" s="29" t="s">
        <v>556</v>
      </c>
      <c r="C126" s="29" t="s">
        <v>160</v>
      </c>
      <c r="D126" s="29" t="s">
        <v>316</v>
      </c>
      <c r="E126" s="31" t="s">
        <v>317</v>
      </c>
      <c r="F126" s="32" t="s">
        <v>343</v>
      </c>
      <c r="G126" s="33" t="s">
        <v>344</v>
      </c>
      <c r="H126" s="34">
        <v>1</v>
      </c>
      <c r="I126" s="35">
        <v>261664</v>
      </c>
      <c r="J126" s="35">
        <v>261664</v>
      </c>
      <c r="K126" s="36" t="s">
        <v>37</v>
      </c>
      <c r="L126" s="30" t="s">
        <v>252</v>
      </c>
      <c r="M126" s="37" t="s">
        <v>90</v>
      </c>
      <c r="N126" s="37" t="s">
        <v>252</v>
      </c>
    </row>
    <row r="127" spans="1:14" s="38" customFormat="1" ht="57.75" customHeight="1" x14ac:dyDescent="0.25">
      <c r="A127" s="29">
        <f t="shared" si="1"/>
        <v>123</v>
      </c>
      <c r="B127" s="29" t="s">
        <v>556</v>
      </c>
      <c r="C127" s="29" t="s">
        <v>160</v>
      </c>
      <c r="D127" s="29" t="s">
        <v>316</v>
      </c>
      <c r="E127" s="31" t="s">
        <v>317</v>
      </c>
      <c r="F127" s="32" t="s">
        <v>343</v>
      </c>
      <c r="G127" s="33" t="s">
        <v>345</v>
      </c>
      <c r="H127" s="34">
        <v>1</v>
      </c>
      <c r="I127" s="35">
        <v>261664</v>
      </c>
      <c r="J127" s="35">
        <v>261664</v>
      </c>
      <c r="K127" s="36" t="s">
        <v>37</v>
      </c>
      <c r="L127" s="30" t="s">
        <v>252</v>
      </c>
      <c r="M127" s="37" t="s">
        <v>90</v>
      </c>
      <c r="N127" s="37" t="s">
        <v>252</v>
      </c>
    </row>
    <row r="128" spans="1:14" s="38" customFormat="1" ht="57.75" customHeight="1" x14ac:dyDescent="0.25">
      <c r="A128" s="29">
        <f t="shared" si="1"/>
        <v>124</v>
      </c>
      <c r="B128" s="29" t="s">
        <v>556</v>
      </c>
      <c r="C128" s="29" t="s">
        <v>155</v>
      </c>
      <c r="D128" s="29" t="s">
        <v>316</v>
      </c>
      <c r="E128" s="31" t="s">
        <v>317</v>
      </c>
      <c r="F128" s="32" t="s">
        <v>346</v>
      </c>
      <c r="G128" s="33" t="s">
        <v>347</v>
      </c>
      <c r="H128" s="34">
        <v>12</v>
      </c>
      <c r="I128" s="35">
        <v>58765636.799999997</v>
      </c>
      <c r="J128" s="35">
        <v>58765636.799999997</v>
      </c>
      <c r="K128" s="36" t="s">
        <v>37</v>
      </c>
      <c r="L128" s="30" t="s">
        <v>252</v>
      </c>
      <c r="M128" s="37" t="s">
        <v>99</v>
      </c>
      <c r="N128" s="37" t="s">
        <v>252</v>
      </c>
    </row>
    <row r="129" spans="1:14" s="38" customFormat="1" ht="57.75" customHeight="1" x14ac:dyDescent="0.25">
      <c r="A129" s="29">
        <f t="shared" si="1"/>
        <v>125</v>
      </c>
      <c r="B129" s="29" t="s">
        <v>556</v>
      </c>
      <c r="C129" s="29" t="s">
        <v>310</v>
      </c>
      <c r="D129" s="29" t="s">
        <v>316</v>
      </c>
      <c r="E129" s="31" t="s">
        <v>317</v>
      </c>
      <c r="F129" s="32" t="s">
        <v>348</v>
      </c>
      <c r="G129" s="33" t="s">
        <v>349</v>
      </c>
      <c r="H129" s="34">
        <v>1</v>
      </c>
      <c r="I129" s="35">
        <v>1289450</v>
      </c>
      <c r="J129" s="35">
        <v>1289450</v>
      </c>
      <c r="K129" s="36" t="s">
        <v>37</v>
      </c>
      <c r="L129" s="30" t="s">
        <v>252</v>
      </c>
      <c r="M129" s="37" t="s">
        <v>90</v>
      </c>
      <c r="N129" s="37" t="s">
        <v>252</v>
      </c>
    </row>
    <row r="130" spans="1:14" s="38" customFormat="1" ht="57.75" customHeight="1" x14ac:dyDescent="0.25">
      <c r="A130" s="29">
        <f t="shared" si="1"/>
        <v>126</v>
      </c>
      <c r="B130" s="29" t="s">
        <v>556</v>
      </c>
      <c r="C130" s="29" t="s">
        <v>310</v>
      </c>
      <c r="D130" s="29" t="s">
        <v>316</v>
      </c>
      <c r="E130" s="31" t="s">
        <v>317</v>
      </c>
      <c r="F130" s="32" t="s">
        <v>350</v>
      </c>
      <c r="G130" s="33" t="s">
        <v>351</v>
      </c>
      <c r="H130" s="34">
        <v>1</v>
      </c>
      <c r="I130" s="35">
        <v>3500120</v>
      </c>
      <c r="J130" s="35">
        <v>3500120</v>
      </c>
      <c r="K130" s="36" t="s">
        <v>37</v>
      </c>
      <c r="L130" s="30" t="s">
        <v>252</v>
      </c>
      <c r="M130" s="37" t="s">
        <v>90</v>
      </c>
      <c r="N130" s="37" t="s">
        <v>252</v>
      </c>
    </row>
    <row r="131" spans="1:14" s="38" customFormat="1" ht="57.75" customHeight="1" x14ac:dyDescent="0.25">
      <c r="A131" s="29">
        <f t="shared" si="1"/>
        <v>127</v>
      </c>
      <c r="B131" s="29" t="s">
        <v>556</v>
      </c>
      <c r="C131" s="29" t="s">
        <v>92</v>
      </c>
      <c r="D131" s="29" t="s">
        <v>316</v>
      </c>
      <c r="E131" s="31" t="s">
        <v>317</v>
      </c>
      <c r="F131" s="32" t="s">
        <v>352</v>
      </c>
      <c r="G131" s="33" t="s">
        <v>353</v>
      </c>
      <c r="H131" s="34">
        <v>2</v>
      </c>
      <c r="I131" s="35">
        <v>17797824</v>
      </c>
      <c r="J131" s="35">
        <v>17797824</v>
      </c>
      <c r="K131" s="36" t="s">
        <v>37</v>
      </c>
      <c r="L131" s="30" t="s">
        <v>252</v>
      </c>
      <c r="M131" s="37" t="s">
        <v>90</v>
      </c>
      <c r="N131" s="37" t="s">
        <v>252</v>
      </c>
    </row>
    <row r="132" spans="1:14" s="38" customFormat="1" ht="57.75" customHeight="1" x14ac:dyDescent="0.25">
      <c r="A132" s="29">
        <f t="shared" si="1"/>
        <v>128</v>
      </c>
      <c r="B132" s="29" t="s">
        <v>556</v>
      </c>
      <c r="C132" s="29" t="s">
        <v>195</v>
      </c>
      <c r="D132" s="29" t="s">
        <v>316</v>
      </c>
      <c r="E132" s="31" t="s">
        <v>317</v>
      </c>
      <c r="F132" s="32" t="s">
        <v>354</v>
      </c>
      <c r="G132" s="33" t="s">
        <v>355</v>
      </c>
      <c r="H132" s="34">
        <v>2</v>
      </c>
      <c r="I132" s="35">
        <v>3013715.12</v>
      </c>
      <c r="J132" s="35">
        <v>3013715.12</v>
      </c>
      <c r="K132" s="36" t="s">
        <v>37</v>
      </c>
      <c r="L132" s="30" t="s">
        <v>252</v>
      </c>
      <c r="M132" s="37" t="s">
        <v>86</v>
      </c>
      <c r="N132" s="37" t="s">
        <v>252</v>
      </c>
    </row>
    <row r="133" spans="1:14" s="38" customFormat="1" ht="57.75" customHeight="1" x14ac:dyDescent="0.25">
      <c r="A133" s="29">
        <f t="shared" si="1"/>
        <v>129</v>
      </c>
      <c r="B133" s="29" t="s">
        <v>556</v>
      </c>
      <c r="C133" s="29" t="s">
        <v>92</v>
      </c>
      <c r="D133" s="29" t="s">
        <v>316</v>
      </c>
      <c r="E133" s="31" t="s">
        <v>317</v>
      </c>
      <c r="F133" s="32" t="s">
        <v>354</v>
      </c>
      <c r="G133" s="33" t="s">
        <v>356</v>
      </c>
      <c r="H133" s="34">
        <v>1</v>
      </c>
      <c r="I133" s="35">
        <v>1448901.5</v>
      </c>
      <c r="J133" s="35">
        <v>1448901.5</v>
      </c>
      <c r="K133" s="36" t="s">
        <v>37</v>
      </c>
      <c r="L133" s="30" t="s">
        <v>252</v>
      </c>
      <c r="M133" s="37" t="s">
        <v>90</v>
      </c>
      <c r="N133" s="37" t="s">
        <v>252</v>
      </c>
    </row>
    <row r="134" spans="1:14" s="38" customFormat="1" ht="57.75" customHeight="1" x14ac:dyDescent="0.25">
      <c r="A134" s="29">
        <f t="shared" si="1"/>
        <v>130</v>
      </c>
      <c r="B134" s="29" t="s">
        <v>556</v>
      </c>
      <c r="C134" s="29" t="s">
        <v>310</v>
      </c>
      <c r="D134" s="29" t="s">
        <v>316</v>
      </c>
      <c r="E134" s="31" t="s">
        <v>317</v>
      </c>
      <c r="F134" s="32" t="s">
        <v>357</v>
      </c>
      <c r="G134" s="33" t="s">
        <v>358</v>
      </c>
      <c r="H134" s="34">
        <v>10</v>
      </c>
      <c r="I134" s="35">
        <v>15068575.6</v>
      </c>
      <c r="J134" s="35">
        <v>15068575.6</v>
      </c>
      <c r="K134" s="36" t="s">
        <v>37</v>
      </c>
      <c r="L134" s="30" t="s">
        <v>252</v>
      </c>
      <c r="M134" s="37" t="s">
        <v>90</v>
      </c>
      <c r="N134" s="37" t="s">
        <v>252</v>
      </c>
    </row>
    <row r="135" spans="1:14" s="38" customFormat="1" ht="57.75" customHeight="1" x14ac:dyDescent="0.25">
      <c r="A135" s="29">
        <f t="shared" ref="A135:A198" si="2">+A134+1</f>
        <v>131</v>
      </c>
      <c r="B135" s="29" t="s">
        <v>556</v>
      </c>
      <c r="C135" s="29" t="s">
        <v>310</v>
      </c>
      <c r="D135" s="29" t="s">
        <v>316</v>
      </c>
      <c r="E135" s="31" t="s">
        <v>317</v>
      </c>
      <c r="F135" s="32" t="s">
        <v>359</v>
      </c>
      <c r="G135" s="33" t="s">
        <v>360</v>
      </c>
      <c r="H135" s="34">
        <v>1</v>
      </c>
      <c r="I135" s="35">
        <v>2487695</v>
      </c>
      <c r="J135" s="35">
        <v>2487695</v>
      </c>
      <c r="K135" s="36" t="s">
        <v>37</v>
      </c>
      <c r="L135" s="30" t="s">
        <v>252</v>
      </c>
      <c r="M135" s="37" t="s">
        <v>90</v>
      </c>
      <c r="N135" s="37" t="s">
        <v>252</v>
      </c>
    </row>
    <row r="136" spans="1:14" s="38" customFormat="1" ht="57.75" customHeight="1" x14ac:dyDescent="0.25">
      <c r="A136" s="29">
        <f t="shared" si="2"/>
        <v>132</v>
      </c>
      <c r="B136" s="29" t="s">
        <v>556</v>
      </c>
      <c r="C136" s="29" t="s">
        <v>155</v>
      </c>
      <c r="D136" s="29" t="s">
        <v>316</v>
      </c>
      <c r="E136" s="31" t="s">
        <v>317</v>
      </c>
      <c r="F136" s="32" t="s">
        <v>361</v>
      </c>
      <c r="G136" s="33" t="s">
        <v>362</v>
      </c>
      <c r="H136" s="34">
        <v>4</v>
      </c>
      <c r="I136" s="39">
        <v>40704000</v>
      </c>
      <c r="J136" s="39">
        <v>40704000</v>
      </c>
      <c r="K136" s="36" t="s">
        <v>37</v>
      </c>
      <c r="L136" s="30" t="s">
        <v>252</v>
      </c>
      <c r="M136" s="37" t="s">
        <v>99</v>
      </c>
      <c r="N136" s="37" t="s">
        <v>252</v>
      </c>
    </row>
    <row r="137" spans="1:14" s="38" customFormat="1" ht="57.75" customHeight="1" x14ac:dyDescent="0.25">
      <c r="A137" s="29">
        <f t="shared" si="2"/>
        <v>133</v>
      </c>
      <c r="B137" s="29" t="s">
        <v>556</v>
      </c>
      <c r="C137" s="29" t="s">
        <v>310</v>
      </c>
      <c r="D137" s="29" t="s">
        <v>316</v>
      </c>
      <c r="E137" s="31" t="s">
        <v>317</v>
      </c>
      <c r="F137" s="32" t="s">
        <v>363</v>
      </c>
      <c r="G137" s="33" t="s">
        <v>364</v>
      </c>
      <c r="H137" s="34">
        <v>1</v>
      </c>
      <c r="I137" s="35">
        <v>294201.91840000002</v>
      </c>
      <c r="J137" s="35">
        <v>294201.91840000002</v>
      </c>
      <c r="K137" s="36" t="s">
        <v>37</v>
      </c>
      <c r="L137" s="30" t="s">
        <v>252</v>
      </c>
      <c r="M137" s="37" t="s">
        <v>90</v>
      </c>
      <c r="N137" s="37" t="s">
        <v>252</v>
      </c>
    </row>
    <row r="138" spans="1:14" s="38" customFormat="1" ht="57.75" customHeight="1" x14ac:dyDescent="0.25">
      <c r="A138" s="29">
        <f t="shared" si="2"/>
        <v>134</v>
      </c>
      <c r="B138" s="29" t="s">
        <v>556</v>
      </c>
      <c r="C138" s="29" t="s">
        <v>310</v>
      </c>
      <c r="D138" s="29" t="s">
        <v>316</v>
      </c>
      <c r="E138" s="31" t="s">
        <v>317</v>
      </c>
      <c r="F138" s="32" t="s">
        <v>363</v>
      </c>
      <c r="G138" s="33" t="s">
        <v>364</v>
      </c>
      <c r="H138" s="34">
        <v>10</v>
      </c>
      <c r="I138" s="35">
        <v>2942019.1840000004</v>
      </c>
      <c r="J138" s="35">
        <v>2942019.1840000004</v>
      </c>
      <c r="K138" s="36" t="s">
        <v>37</v>
      </c>
      <c r="L138" s="30" t="s">
        <v>252</v>
      </c>
      <c r="M138" s="37" t="s">
        <v>90</v>
      </c>
      <c r="N138" s="37" t="s">
        <v>252</v>
      </c>
    </row>
    <row r="139" spans="1:14" s="38" customFormat="1" ht="57.75" customHeight="1" x14ac:dyDescent="0.25">
      <c r="A139" s="29">
        <f t="shared" si="2"/>
        <v>135</v>
      </c>
      <c r="B139" s="29" t="s">
        <v>556</v>
      </c>
      <c r="C139" s="29" t="s">
        <v>195</v>
      </c>
      <c r="D139" s="29" t="s">
        <v>316</v>
      </c>
      <c r="E139" s="31" t="s">
        <v>317</v>
      </c>
      <c r="F139" s="32" t="s">
        <v>363</v>
      </c>
      <c r="G139" s="33" t="s">
        <v>365</v>
      </c>
      <c r="H139" s="34">
        <v>2</v>
      </c>
      <c r="I139" s="35">
        <v>588403.83680000005</v>
      </c>
      <c r="J139" s="35">
        <v>588403.83680000005</v>
      </c>
      <c r="K139" s="36" t="s">
        <v>37</v>
      </c>
      <c r="L139" s="30" t="s">
        <v>252</v>
      </c>
      <c r="M139" s="37" t="s">
        <v>86</v>
      </c>
      <c r="N139" s="37" t="s">
        <v>252</v>
      </c>
    </row>
    <row r="140" spans="1:14" s="38" customFormat="1" ht="57.75" customHeight="1" x14ac:dyDescent="0.25">
      <c r="A140" s="29">
        <f t="shared" si="2"/>
        <v>136</v>
      </c>
      <c r="B140" s="29" t="s">
        <v>556</v>
      </c>
      <c r="C140" s="29" t="s">
        <v>160</v>
      </c>
      <c r="D140" s="29" t="s">
        <v>316</v>
      </c>
      <c r="E140" s="31" t="s">
        <v>317</v>
      </c>
      <c r="F140" s="32" t="s">
        <v>366</v>
      </c>
      <c r="G140" s="33" t="s">
        <v>367</v>
      </c>
      <c r="H140" s="34">
        <v>2</v>
      </c>
      <c r="I140" s="35">
        <v>24946464</v>
      </c>
      <c r="J140" s="35">
        <v>24946464</v>
      </c>
      <c r="K140" s="36" t="s">
        <v>37</v>
      </c>
      <c r="L140" s="30" t="s">
        <v>252</v>
      </c>
      <c r="M140" s="37" t="s">
        <v>90</v>
      </c>
      <c r="N140" s="37" t="s">
        <v>252</v>
      </c>
    </row>
    <row r="141" spans="1:14" s="38" customFormat="1" ht="57.75" customHeight="1" x14ac:dyDescent="0.25">
      <c r="A141" s="29">
        <f t="shared" si="2"/>
        <v>137</v>
      </c>
      <c r="B141" s="29" t="s">
        <v>556</v>
      </c>
      <c r="C141" s="29" t="s">
        <v>160</v>
      </c>
      <c r="D141" s="29" t="s">
        <v>316</v>
      </c>
      <c r="E141" s="31" t="s">
        <v>317</v>
      </c>
      <c r="F141" s="32" t="s">
        <v>368</v>
      </c>
      <c r="G141" s="33" t="s">
        <v>369</v>
      </c>
      <c r="H141" s="34">
        <v>3</v>
      </c>
      <c r="I141" s="35">
        <v>22746226.285714272</v>
      </c>
      <c r="J141" s="35">
        <v>22746226.285714272</v>
      </c>
      <c r="K141" s="36" t="s">
        <v>37</v>
      </c>
      <c r="L141" s="30" t="s">
        <v>252</v>
      </c>
      <c r="M141" s="37" t="s">
        <v>99</v>
      </c>
      <c r="N141" s="37" t="s">
        <v>252</v>
      </c>
    </row>
    <row r="142" spans="1:14" s="38" customFormat="1" ht="57.75" customHeight="1" x14ac:dyDescent="0.25">
      <c r="A142" s="29">
        <f t="shared" si="2"/>
        <v>138</v>
      </c>
      <c r="B142" s="29" t="s">
        <v>556</v>
      </c>
      <c r="C142" s="29" t="s">
        <v>195</v>
      </c>
      <c r="D142" s="29" t="s">
        <v>316</v>
      </c>
      <c r="E142" s="31" t="s">
        <v>317</v>
      </c>
      <c r="F142" s="32" t="s">
        <v>368</v>
      </c>
      <c r="G142" s="33" t="s">
        <v>370</v>
      </c>
      <c r="H142" s="34">
        <v>2</v>
      </c>
      <c r="I142" s="35">
        <v>15164150.851199999</v>
      </c>
      <c r="J142" s="35">
        <v>15164150.851199999</v>
      </c>
      <c r="K142" s="36" t="s">
        <v>37</v>
      </c>
      <c r="L142" s="30" t="s">
        <v>252</v>
      </c>
      <c r="M142" s="37" t="s">
        <v>86</v>
      </c>
      <c r="N142" s="37" t="s">
        <v>252</v>
      </c>
    </row>
    <row r="143" spans="1:14" s="38" customFormat="1" ht="57.75" customHeight="1" x14ac:dyDescent="0.25">
      <c r="A143" s="29">
        <f t="shared" si="2"/>
        <v>139</v>
      </c>
      <c r="B143" s="29" t="s">
        <v>556</v>
      </c>
      <c r="C143" s="29" t="s">
        <v>371</v>
      </c>
      <c r="D143" s="29" t="s">
        <v>316</v>
      </c>
      <c r="E143" s="31" t="s">
        <v>317</v>
      </c>
      <c r="F143" s="32" t="s">
        <v>368</v>
      </c>
      <c r="G143" s="33" t="s">
        <v>372</v>
      </c>
      <c r="H143" s="34">
        <v>1</v>
      </c>
      <c r="I143" s="35">
        <v>7582075.4255999997</v>
      </c>
      <c r="J143" s="35">
        <v>7582075.4255999997</v>
      </c>
      <c r="K143" s="36" t="s">
        <v>37</v>
      </c>
      <c r="L143" s="30" t="s">
        <v>252</v>
      </c>
      <c r="M143" s="37" t="s">
        <v>86</v>
      </c>
      <c r="N143" s="37" t="s">
        <v>252</v>
      </c>
    </row>
    <row r="144" spans="1:14" s="38" customFormat="1" ht="57.75" customHeight="1" x14ac:dyDescent="0.25">
      <c r="A144" s="29">
        <f t="shared" si="2"/>
        <v>140</v>
      </c>
      <c r="B144" s="29" t="s">
        <v>556</v>
      </c>
      <c r="C144" s="29" t="s">
        <v>92</v>
      </c>
      <c r="D144" s="29" t="s">
        <v>316</v>
      </c>
      <c r="E144" s="31" t="s">
        <v>317</v>
      </c>
      <c r="F144" s="32" t="s">
        <v>368</v>
      </c>
      <c r="G144" s="33" t="s">
        <v>373</v>
      </c>
      <c r="H144" s="34">
        <v>1</v>
      </c>
      <c r="I144" s="35">
        <v>7582075.4255999997</v>
      </c>
      <c r="J144" s="35">
        <v>7582075.4255999997</v>
      </c>
      <c r="K144" s="36" t="s">
        <v>37</v>
      </c>
      <c r="L144" s="30" t="s">
        <v>252</v>
      </c>
      <c r="M144" s="37" t="s">
        <v>86</v>
      </c>
      <c r="N144" s="37" t="s">
        <v>252</v>
      </c>
    </row>
    <row r="145" spans="1:14" s="38" customFormat="1" ht="57.75" customHeight="1" x14ac:dyDescent="0.25">
      <c r="A145" s="29">
        <f t="shared" si="2"/>
        <v>141</v>
      </c>
      <c r="B145" s="29" t="s">
        <v>556</v>
      </c>
      <c r="C145" s="29" t="s">
        <v>160</v>
      </c>
      <c r="D145" s="29" t="s">
        <v>316</v>
      </c>
      <c r="E145" s="31" t="s">
        <v>317</v>
      </c>
      <c r="F145" s="32" t="s">
        <v>374</v>
      </c>
      <c r="G145" s="33" t="s">
        <v>369</v>
      </c>
      <c r="H145" s="34">
        <v>1</v>
      </c>
      <c r="I145" s="35">
        <v>2607600</v>
      </c>
      <c r="J145" s="35">
        <v>2607600</v>
      </c>
      <c r="K145" s="36" t="s">
        <v>37</v>
      </c>
      <c r="L145" s="30" t="s">
        <v>252</v>
      </c>
      <c r="M145" s="37" t="s">
        <v>99</v>
      </c>
      <c r="N145" s="37" t="s">
        <v>252</v>
      </c>
    </row>
    <row r="146" spans="1:14" s="38" customFormat="1" ht="57.75" customHeight="1" x14ac:dyDescent="0.25">
      <c r="A146" s="29">
        <f t="shared" si="2"/>
        <v>142</v>
      </c>
      <c r="B146" s="29" t="s">
        <v>556</v>
      </c>
      <c r="C146" s="29" t="s">
        <v>310</v>
      </c>
      <c r="D146" s="29" t="s">
        <v>316</v>
      </c>
      <c r="E146" s="31" t="s">
        <v>317</v>
      </c>
      <c r="F146" s="32" t="s">
        <v>375</v>
      </c>
      <c r="G146" s="33" t="s">
        <v>376</v>
      </c>
      <c r="H146" s="34">
        <v>1</v>
      </c>
      <c r="I146" s="35">
        <v>652661.36</v>
      </c>
      <c r="J146" s="35">
        <v>652661.36</v>
      </c>
      <c r="K146" s="36" t="s">
        <v>37</v>
      </c>
      <c r="L146" s="30" t="s">
        <v>252</v>
      </c>
      <c r="M146" s="37" t="s">
        <v>90</v>
      </c>
      <c r="N146" s="37" t="s">
        <v>252</v>
      </c>
    </row>
    <row r="147" spans="1:14" s="38" customFormat="1" ht="57.75" customHeight="1" x14ac:dyDescent="0.25">
      <c r="A147" s="29">
        <f t="shared" si="2"/>
        <v>143</v>
      </c>
      <c r="B147" s="29" t="s">
        <v>556</v>
      </c>
      <c r="C147" s="29" t="s">
        <v>310</v>
      </c>
      <c r="D147" s="29" t="s">
        <v>316</v>
      </c>
      <c r="E147" s="31" t="s">
        <v>317</v>
      </c>
      <c r="F147" s="32" t="s">
        <v>375</v>
      </c>
      <c r="G147" s="33" t="s">
        <v>377</v>
      </c>
      <c r="H147" s="34">
        <v>3</v>
      </c>
      <c r="I147" s="35">
        <v>1957984.08</v>
      </c>
      <c r="J147" s="35">
        <v>1957984.08</v>
      </c>
      <c r="K147" s="36" t="s">
        <v>37</v>
      </c>
      <c r="L147" s="30" t="s">
        <v>252</v>
      </c>
      <c r="M147" s="37" t="s">
        <v>90</v>
      </c>
      <c r="N147" s="37" t="s">
        <v>252</v>
      </c>
    </row>
    <row r="148" spans="1:14" s="38" customFormat="1" ht="57.75" customHeight="1" x14ac:dyDescent="0.25">
      <c r="A148" s="29">
        <f t="shared" si="2"/>
        <v>144</v>
      </c>
      <c r="B148" s="29" t="s">
        <v>556</v>
      </c>
      <c r="C148" s="29" t="s">
        <v>310</v>
      </c>
      <c r="D148" s="29" t="s">
        <v>316</v>
      </c>
      <c r="E148" s="31" t="s">
        <v>317</v>
      </c>
      <c r="F148" s="32" t="s">
        <v>378</v>
      </c>
      <c r="G148" s="33" t="s">
        <v>379</v>
      </c>
      <c r="H148" s="34">
        <v>1</v>
      </c>
      <c r="I148" s="35">
        <v>1415250</v>
      </c>
      <c r="J148" s="35">
        <v>1415250</v>
      </c>
      <c r="K148" s="36" t="s">
        <v>37</v>
      </c>
      <c r="L148" s="30" t="s">
        <v>252</v>
      </c>
      <c r="M148" s="37" t="s">
        <v>90</v>
      </c>
      <c r="N148" s="37" t="s">
        <v>252</v>
      </c>
    </row>
    <row r="149" spans="1:14" s="38" customFormat="1" ht="57.75" customHeight="1" x14ac:dyDescent="0.25">
      <c r="A149" s="29">
        <f t="shared" si="2"/>
        <v>145</v>
      </c>
      <c r="B149" s="29" t="s">
        <v>556</v>
      </c>
      <c r="C149" s="29" t="s">
        <v>310</v>
      </c>
      <c r="D149" s="29" t="s">
        <v>316</v>
      </c>
      <c r="E149" s="31" t="s">
        <v>317</v>
      </c>
      <c r="F149" s="32" t="s">
        <v>380</v>
      </c>
      <c r="G149" s="33" t="s">
        <v>381</v>
      </c>
      <c r="H149" s="34">
        <v>2</v>
      </c>
      <c r="I149" s="35">
        <v>10365948.32</v>
      </c>
      <c r="J149" s="35">
        <v>10365948.32</v>
      </c>
      <c r="K149" s="36" t="s">
        <v>37</v>
      </c>
      <c r="L149" s="30" t="s">
        <v>252</v>
      </c>
      <c r="M149" s="37" t="s">
        <v>90</v>
      </c>
      <c r="N149" s="37" t="s">
        <v>252</v>
      </c>
    </row>
    <row r="150" spans="1:14" s="38" customFormat="1" ht="57.75" customHeight="1" x14ac:dyDescent="0.25">
      <c r="A150" s="29">
        <f t="shared" si="2"/>
        <v>146</v>
      </c>
      <c r="B150" s="29" t="s">
        <v>556</v>
      </c>
      <c r="C150" s="29" t="s">
        <v>310</v>
      </c>
      <c r="D150" s="29" t="s">
        <v>316</v>
      </c>
      <c r="E150" s="31" t="s">
        <v>317</v>
      </c>
      <c r="F150" s="32" t="s">
        <v>380</v>
      </c>
      <c r="G150" s="33" t="s">
        <v>381</v>
      </c>
      <c r="H150" s="34">
        <v>2</v>
      </c>
      <c r="I150" s="35">
        <v>10365948.32</v>
      </c>
      <c r="J150" s="35">
        <v>10365948.32</v>
      </c>
      <c r="K150" s="36" t="s">
        <v>37</v>
      </c>
      <c r="L150" s="30" t="s">
        <v>252</v>
      </c>
      <c r="M150" s="37" t="s">
        <v>90</v>
      </c>
      <c r="N150" s="37" t="s">
        <v>252</v>
      </c>
    </row>
    <row r="151" spans="1:14" s="38" customFormat="1" ht="57.75" customHeight="1" x14ac:dyDescent="0.25">
      <c r="A151" s="29">
        <f t="shared" si="2"/>
        <v>147</v>
      </c>
      <c r="B151" s="29" t="s">
        <v>556</v>
      </c>
      <c r="C151" s="29" t="s">
        <v>160</v>
      </c>
      <c r="D151" s="29" t="s">
        <v>316</v>
      </c>
      <c r="E151" s="31" t="s">
        <v>317</v>
      </c>
      <c r="F151" s="32" t="s">
        <v>380</v>
      </c>
      <c r="G151" s="33" t="s">
        <v>382</v>
      </c>
      <c r="H151" s="34">
        <v>1</v>
      </c>
      <c r="I151" s="35">
        <v>5182973.7142857127</v>
      </c>
      <c r="J151" s="35">
        <v>5182973.7142857127</v>
      </c>
      <c r="K151" s="36" t="s">
        <v>37</v>
      </c>
      <c r="L151" s="30" t="s">
        <v>252</v>
      </c>
      <c r="M151" s="37" t="s">
        <v>90</v>
      </c>
      <c r="N151" s="37" t="s">
        <v>252</v>
      </c>
    </row>
    <row r="152" spans="1:14" s="38" customFormat="1" ht="57.75" customHeight="1" x14ac:dyDescent="0.25">
      <c r="A152" s="29">
        <f t="shared" si="2"/>
        <v>148</v>
      </c>
      <c r="B152" s="29" t="s">
        <v>556</v>
      </c>
      <c r="C152" s="29" t="s">
        <v>195</v>
      </c>
      <c r="D152" s="29" t="s">
        <v>316</v>
      </c>
      <c r="E152" s="31" t="s">
        <v>317</v>
      </c>
      <c r="F152" s="32" t="s">
        <v>380</v>
      </c>
      <c r="G152" s="33" t="s">
        <v>383</v>
      </c>
      <c r="H152" s="34">
        <v>1</v>
      </c>
      <c r="I152" s="35">
        <v>5182974.16</v>
      </c>
      <c r="J152" s="35">
        <v>5182974.16</v>
      </c>
      <c r="K152" s="36" t="s">
        <v>37</v>
      </c>
      <c r="L152" s="30" t="s">
        <v>252</v>
      </c>
      <c r="M152" s="37" t="s">
        <v>86</v>
      </c>
      <c r="N152" s="37" t="s">
        <v>252</v>
      </c>
    </row>
    <row r="153" spans="1:14" s="38" customFormat="1" ht="57.75" customHeight="1" x14ac:dyDescent="0.25">
      <c r="A153" s="29">
        <f t="shared" si="2"/>
        <v>149</v>
      </c>
      <c r="B153" s="29" t="s">
        <v>556</v>
      </c>
      <c r="C153" s="29" t="s">
        <v>218</v>
      </c>
      <c r="D153" s="29" t="s">
        <v>316</v>
      </c>
      <c r="E153" s="31" t="s">
        <v>317</v>
      </c>
      <c r="F153" s="32" t="s">
        <v>384</v>
      </c>
      <c r="G153" s="33" t="s">
        <v>385</v>
      </c>
      <c r="H153" s="34">
        <v>1</v>
      </c>
      <c r="I153" s="35">
        <v>15900000</v>
      </c>
      <c r="J153" s="35">
        <v>15900000</v>
      </c>
      <c r="K153" s="36" t="s">
        <v>37</v>
      </c>
      <c r="L153" s="30" t="s">
        <v>252</v>
      </c>
      <c r="M153" s="37" t="s">
        <v>90</v>
      </c>
      <c r="N153" s="37" t="s">
        <v>252</v>
      </c>
    </row>
    <row r="154" spans="1:14" s="38" customFormat="1" ht="57.75" customHeight="1" x14ac:dyDescent="0.25">
      <c r="A154" s="29">
        <f t="shared" si="2"/>
        <v>150</v>
      </c>
      <c r="B154" s="29" t="s">
        <v>556</v>
      </c>
      <c r="C154" s="29" t="s">
        <v>310</v>
      </c>
      <c r="D154" s="29" t="s">
        <v>316</v>
      </c>
      <c r="E154" s="31" t="s">
        <v>317</v>
      </c>
      <c r="F154" s="32" t="s">
        <v>386</v>
      </c>
      <c r="G154" s="33" t="s">
        <v>387</v>
      </c>
      <c r="H154" s="34">
        <v>1</v>
      </c>
      <c r="I154" s="35">
        <v>310700</v>
      </c>
      <c r="J154" s="35">
        <v>310700</v>
      </c>
      <c r="K154" s="36" t="s">
        <v>37</v>
      </c>
      <c r="L154" s="30" t="s">
        <v>252</v>
      </c>
      <c r="M154" s="37" t="s">
        <v>90</v>
      </c>
      <c r="N154" s="37" t="s">
        <v>252</v>
      </c>
    </row>
    <row r="155" spans="1:14" s="38" customFormat="1" ht="57.75" customHeight="1" x14ac:dyDescent="0.25">
      <c r="A155" s="29">
        <f t="shared" si="2"/>
        <v>151</v>
      </c>
      <c r="B155" s="29" t="s">
        <v>556</v>
      </c>
      <c r="C155" s="29" t="s">
        <v>310</v>
      </c>
      <c r="D155" s="29" t="s">
        <v>316</v>
      </c>
      <c r="E155" s="31" t="s">
        <v>317</v>
      </c>
      <c r="F155" s="32" t="s">
        <v>388</v>
      </c>
      <c r="G155" s="33" t="s">
        <v>389</v>
      </c>
      <c r="H155" s="34">
        <v>2</v>
      </c>
      <c r="I155" s="35">
        <v>2217602.4</v>
      </c>
      <c r="J155" s="35">
        <v>2217602.4</v>
      </c>
      <c r="K155" s="36" t="s">
        <v>37</v>
      </c>
      <c r="L155" s="30" t="s">
        <v>252</v>
      </c>
      <c r="M155" s="37" t="s">
        <v>90</v>
      </c>
      <c r="N155" s="37" t="s">
        <v>252</v>
      </c>
    </row>
    <row r="156" spans="1:14" s="38" customFormat="1" ht="57.75" customHeight="1" x14ac:dyDescent="0.25">
      <c r="A156" s="29">
        <f t="shared" si="2"/>
        <v>152</v>
      </c>
      <c r="B156" s="29" t="s">
        <v>556</v>
      </c>
      <c r="C156" s="29" t="s">
        <v>310</v>
      </c>
      <c r="D156" s="29" t="s">
        <v>316</v>
      </c>
      <c r="E156" s="31" t="s">
        <v>317</v>
      </c>
      <c r="F156" s="32" t="s">
        <v>390</v>
      </c>
      <c r="G156" s="33" t="s">
        <v>391</v>
      </c>
      <c r="H156" s="34">
        <v>1</v>
      </c>
      <c r="I156" s="35">
        <v>10616852.14626391</v>
      </c>
      <c r="J156" s="35">
        <v>10616852.14626391</v>
      </c>
      <c r="K156" s="36" t="s">
        <v>37</v>
      </c>
      <c r="L156" s="30" t="s">
        <v>252</v>
      </c>
      <c r="M156" s="37" t="s">
        <v>90</v>
      </c>
      <c r="N156" s="37" t="s">
        <v>252</v>
      </c>
    </row>
    <row r="157" spans="1:14" s="38" customFormat="1" ht="57.75" customHeight="1" x14ac:dyDescent="0.25">
      <c r="A157" s="29">
        <f t="shared" si="2"/>
        <v>153</v>
      </c>
      <c r="B157" s="29" t="s">
        <v>556</v>
      </c>
      <c r="C157" s="29" t="s">
        <v>155</v>
      </c>
      <c r="D157" s="29" t="s">
        <v>316</v>
      </c>
      <c r="E157" s="31" t="s">
        <v>317</v>
      </c>
      <c r="F157" s="32" t="s">
        <v>392</v>
      </c>
      <c r="G157" s="33" t="s">
        <v>393</v>
      </c>
      <c r="H157" s="34">
        <v>8</v>
      </c>
      <c r="I157" s="35">
        <v>760000</v>
      </c>
      <c r="J157" s="35">
        <v>760000</v>
      </c>
      <c r="K157" s="36" t="s">
        <v>37</v>
      </c>
      <c r="L157" s="30" t="s">
        <v>252</v>
      </c>
      <c r="M157" s="37" t="s">
        <v>99</v>
      </c>
      <c r="N157" s="37" t="s">
        <v>252</v>
      </c>
    </row>
    <row r="158" spans="1:14" s="38" customFormat="1" ht="57.75" customHeight="1" x14ac:dyDescent="0.25">
      <c r="A158" s="29">
        <f t="shared" si="2"/>
        <v>154</v>
      </c>
      <c r="B158" s="29" t="s">
        <v>556</v>
      </c>
      <c r="C158" s="29" t="s">
        <v>195</v>
      </c>
      <c r="D158" s="29" t="s">
        <v>316</v>
      </c>
      <c r="E158" s="31" t="s">
        <v>317</v>
      </c>
      <c r="F158" s="32" t="s">
        <v>392</v>
      </c>
      <c r="G158" s="33" t="s">
        <v>394</v>
      </c>
      <c r="H158" s="34">
        <v>5</v>
      </c>
      <c r="I158" s="35">
        <v>494000</v>
      </c>
      <c r="J158" s="35">
        <v>494000</v>
      </c>
      <c r="K158" s="36" t="s">
        <v>37</v>
      </c>
      <c r="L158" s="30" t="s">
        <v>252</v>
      </c>
      <c r="M158" s="37" t="s">
        <v>86</v>
      </c>
      <c r="N158" s="37" t="s">
        <v>252</v>
      </c>
    </row>
    <row r="159" spans="1:14" s="38" customFormat="1" ht="57.75" customHeight="1" x14ac:dyDescent="0.25">
      <c r="A159" s="29">
        <f t="shared" si="2"/>
        <v>155</v>
      </c>
      <c r="B159" s="29" t="s">
        <v>556</v>
      </c>
      <c r="C159" s="29" t="s">
        <v>310</v>
      </c>
      <c r="D159" s="29" t="s">
        <v>316</v>
      </c>
      <c r="E159" s="31" t="s">
        <v>317</v>
      </c>
      <c r="F159" s="32" t="s">
        <v>392</v>
      </c>
      <c r="G159" s="33" t="s">
        <v>395</v>
      </c>
      <c r="H159" s="34">
        <v>1</v>
      </c>
      <c r="I159" s="35">
        <v>98800</v>
      </c>
      <c r="J159" s="35">
        <v>98800</v>
      </c>
      <c r="K159" s="36" t="s">
        <v>37</v>
      </c>
      <c r="L159" s="30" t="s">
        <v>252</v>
      </c>
      <c r="M159" s="37" t="s">
        <v>90</v>
      </c>
      <c r="N159" s="37" t="s">
        <v>252</v>
      </c>
    </row>
    <row r="160" spans="1:14" s="38" customFormat="1" ht="57.75" customHeight="1" x14ac:dyDescent="0.25">
      <c r="A160" s="29">
        <f t="shared" si="2"/>
        <v>156</v>
      </c>
      <c r="B160" s="29" t="s">
        <v>556</v>
      </c>
      <c r="C160" s="29" t="s">
        <v>92</v>
      </c>
      <c r="D160" s="29" t="s">
        <v>316</v>
      </c>
      <c r="E160" s="31" t="s">
        <v>317</v>
      </c>
      <c r="F160" s="32" t="s">
        <v>396</v>
      </c>
      <c r="G160" s="33" t="s">
        <v>397</v>
      </c>
      <c r="H160" s="34">
        <v>1</v>
      </c>
      <c r="I160" s="35">
        <v>873600</v>
      </c>
      <c r="J160" s="35">
        <v>873600</v>
      </c>
      <c r="K160" s="36" t="s">
        <v>37</v>
      </c>
      <c r="L160" s="30" t="s">
        <v>252</v>
      </c>
      <c r="M160" s="37" t="s">
        <v>90</v>
      </c>
      <c r="N160" s="37" t="s">
        <v>252</v>
      </c>
    </row>
    <row r="161" spans="1:14" s="38" customFormat="1" ht="57.75" customHeight="1" x14ac:dyDescent="0.25">
      <c r="A161" s="29">
        <f t="shared" si="2"/>
        <v>157</v>
      </c>
      <c r="B161" s="29" t="s">
        <v>556</v>
      </c>
      <c r="C161" s="29" t="s">
        <v>310</v>
      </c>
      <c r="D161" s="29" t="s">
        <v>316</v>
      </c>
      <c r="E161" s="31" t="s">
        <v>317</v>
      </c>
      <c r="F161" s="32" t="s">
        <v>398</v>
      </c>
      <c r="G161" s="33" t="s">
        <v>399</v>
      </c>
      <c r="H161" s="34">
        <v>1</v>
      </c>
      <c r="I161" s="35">
        <v>323935</v>
      </c>
      <c r="J161" s="35">
        <v>323935</v>
      </c>
      <c r="K161" s="36" t="s">
        <v>37</v>
      </c>
      <c r="L161" s="30" t="s">
        <v>252</v>
      </c>
      <c r="M161" s="37" t="s">
        <v>90</v>
      </c>
      <c r="N161" s="37" t="s">
        <v>252</v>
      </c>
    </row>
    <row r="162" spans="1:14" s="38" customFormat="1" ht="57.75" customHeight="1" x14ac:dyDescent="0.25">
      <c r="A162" s="29">
        <f t="shared" si="2"/>
        <v>158</v>
      </c>
      <c r="B162" s="29" t="s">
        <v>556</v>
      </c>
      <c r="C162" s="29" t="s">
        <v>160</v>
      </c>
      <c r="D162" s="29" t="s">
        <v>316</v>
      </c>
      <c r="E162" s="31" t="s">
        <v>317</v>
      </c>
      <c r="F162" s="32" t="s">
        <v>400</v>
      </c>
      <c r="G162" s="33" t="s">
        <v>401</v>
      </c>
      <c r="H162" s="34">
        <v>1</v>
      </c>
      <c r="I162" s="35">
        <v>19760000</v>
      </c>
      <c r="J162" s="35">
        <v>19760000</v>
      </c>
      <c r="K162" s="36" t="s">
        <v>37</v>
      </c>
      <c r="L162" s="30" t="s">
        <v>252</v>
      </c>
      <c r="M162" s="37" t="s">
        <v>99</v>
      </c>
      <c r="N162" s="37" t="s">
        <v>252</v>
      </c>
    </row>
    <row r="163" spans="1:14" s="38" customFormat="1" ht="57.75" customHeight="1" x14ac:dyDescent="0.25">
      <c r="A163" s="29">
        <f t="shared" si="2"/>
        <v>159</v>
      </c>
      <c r="B163" s="29" t="s">
        <v>556</v>
      </c>
      <c r="C163" s="29" t="s">
        <v>310</v>
      </c>
      <c r="D163" s="29" t="s">
        <v>316</v>
      </c>
      <c r="E163" s="31" t="s">
        <v>317</v>
      </c>
      <c r="F163" s="32" t="s">
        <v>402</v>
      </c>
      <c r="G163" s="33" t="s">
        <v>403</v>
      </c>
      <c r="H163" s="34">
        <v>2</v>
      </c>
      <c r="I163" s="35">
        <v>742220</v>
      </c>
      <c r="J163" s="35">
        <v>742220</v>
      </c>
      <c r="K163" s="36" t="s">
        <v>37</v>
      </c>
      <c r="L163" s="30" t="s">
        <v>252</v>
      </c>
      <c r="M163" s="37" t="s">
        <v>90</v>
      </c>
      <c r="N163" s="37" t="s">
        <v>252</v>
      </c>
    </row>
    <row r="164" spans="1:14" s="38" customFormat="1" ht="57.75" customHeight="1" x14ac:dyDescent="0.25">
      <c r="A164" s="29">
        <f t="shared" si="2"/>
        <v>160</v>
      </c>
      <c r="B164" s="29" t="s">
        <v>556</v>
      </c>
      <c r="C164" s="29" t="s">
        <v>155</v>
      </c>
      <c r="D164" s="29" t="s">
        <v>316</v>
      </c>
      <c r="E164" s="31" t="s">
        <v>317</v>
      </c>
      <c r="F164" s="32" t="s">
        <v>404</v>
      </c>
      <c r="G164" s="33" t="s">
        <v>405</v>
      </c>
      <c r="H164" s="34">
        <v>3</v>
      </c>
      <c r="I164" s="35">
        <v>30528000</v>
      </c>
      <c r="J164" s="35">
        <v>30528000</v>
      </c>
      <c r="K164" s="36" t="s">
        <v>37</v>
      </c>
      <c r="L164" s="30" t="s">
        <v>252</v>
      </c>
      <c r="M164" s="37" t="s">
        <v>99</v>
      </c>
      <c r="N164" s="37" t="s">
        <v>252</v>
      </c>
    </row>
    <row r="165" spans="1:14" s="38" customFormat="1" ht="57.75" customHeight="1" x14ac:dyDescent="0.25">
      <c r="A165" s="29">
        <f t="shared" si="2"/>
        <v>161</v>
      </c>
      <c r="B165" s="29" t="s">
        <v>556</v>
      </c>
      <c r="C165" s="29" t="s">
        <v>160</v>
      </c>
      <c r="D165" s="29" t="s">
        <v>316</v>
      </c>
      <c r="E165" s="31" t="s">
        <v>317</v>
      </c>
      <c r="F165" s="32" t="s">
        <v>406</v>
      </c>
      <c r="G165" s="33" t="s">
        <v>407</v>
      </c>
      <c r="H165" s="34">
        <v>1</v>
      </c>
      <c r="I165" s="35">
        <v>11226036</v>
      </c>
      <c r="J165" s="35">
        <v>11226036</v>
      </c>
      <c r="K165" s="36" t="s">
        <v>37</v>
      </c>
      <c r="L165" s="30" t="s">
        <v>252</v>
      </c>
      <c r="M165" s="37" t="s">
        <v>90</v>
      </c>
      <c r="N165" s="37" t="s">
        <v>252</v>
      </c>
    </row>
    <row r="166" spans="1:14" s="38" customFormat="1" ht="57.75" customHeight="1" x14ac:dyDescent="0.25">
      <c r="A166" s="29">
        <f t="shared" si="2"/>
        <v>162</v>
      </c>
      <c r="B166" s="29" t="s">
        <v>556</v>
      </c>
      <c r="C166" s="29" t="s">
        <v>160</v>
      </c>
      <c r="D166" s="29" t="s">
        <v>316</v>
      </c>
      <c r="E166" s="31" t="s">
        <v>317</v>
      </c>
      <c r="F166" s="32" t="s">
        <v>408</v>
      </c>
      <c r="G166" s="33" t="s">
        <v>409</v>
      </c>
      <c r="H166" s="34">
        <v>3</v>
      </c>
      <c r="I166" s="35">
        <v>168480000</v>
      </c>
      <c r="J166" s="35">
        <v>168480000</v>
      </c>
      <c r="K166" s="36" t="s">
        <v>37</v>
      </c>
      <c r="L166" s="30" t="s">
        <v>252</v>
      </c>
      <c r="M166" s="37" t="s">
        <v>90</v>
      </c>
      <c r="N166" s="37" t="s">
        <v>252</v>
      </c>
    </row>
    <row r="167" spans="1:14" s="38" customFormat="1" ht="57.75" customHeight="1" x14ac:dyDescent="0.25">
      <c r="A167" s="29">
        <f t="shared" si="2"/>
        <v>163</v>
      </c>
      <c r="B167" s="29" t="s">
        <v>556</v>
      </c>
      <c r="C167" s="29" t="s">
        <v>310</v>
      </c>
      <c r="D167" s="29" t="s">
        <v>316</v>
      </c>
      <c r="E167" s="31" t="s">
        <v>317</v>
      </c>
      <c r="F167" s="32" t="s">
        <v>410</v>
      </c>
      <c r="G167" s="33" t="s">
        <v>411</v>
      </c>
      <c r="H167" s="34">
        <v>4</v>
      </c>
      <c r="I167" s="39">
        <v>478400.00000000006</v>
      </c>
      <c r="J167" s="39">
        <v>478400.00000000006</v>
      </c>
      <c r="K167" s="36" t="s">
        <v>37</v>
      </c>
      <c r="L167" s="30" t="s">
        <v>252</v>
      </c>
      <c r="M167" s="37" t="s">
        <v>90</v>
      </c>
      <c r="N167" s="37" t="s">
        <v>252</v>
      </c>
    </row>
    <row r="168" spans="1:14" s="38" customFormat="1" ht="57.75" customHeight="1" x14ac:dyDescent="0.25">
      <c r="A168" s="29">
        <f t="shared" si="2"/>
        <v>164</v>
      </c>
      <c r="B168" s="29" t="s">
        <v>556</v>
      </c>
      <c r="C168" s="29" t="s">
        <v>160</v>
      </c>
      <c r="D168" s="29" t="s">
        <v>316</v>
      </c>
      <c r="E168" s="31" t="s">
        <v>317</v>
      </c>
      <c r="F168" s="32" t="s">
        <v>412</v>
      </c>
      <c r="G168" s="33" t="s">
        <v>413</v>
      </c>
      <c r="H168" s="34">
        <v>1</v>
      </c>
      <c r="I168" s="35">
        <v>85800000</v>
      </c>
      <c r="J168" s="35">
        <v>85800000</v>
      </c>
      <c r="K168" s="36" t="s">
        <v>37</v>
      </c>
      <c r="L168" s="30" t="s">
        <v>252</v>
      </c>
      <c r="M168" s="37" t="s">
        <v>90</v>
      </c>
      <c r="N168" s="37" t="s">
        <v>252</v>
      </c>
    </row>
    <row r="169" spans="1:14" s="38" customFormat="1" ht="57.75" customHeight="1" x14ac:dyDescent="0.25">
      <c r="A169" s="29">
        <f t="shared" si="2"/>
        <v>165</v>
      </c>
      <c r="B169" s="29" t="s">
        <v>556</v>
      </c>
      <c r="C169" s="29" t="s">
        <v>155</v>
      </c>
      <c r="D169" s="29" t="s">
        <v>316</v>
      </c>
      <c r="E169" s="31" t="s">
        <v>317</v>
      </c>
      <c r="F169" s="32" t="s">
        <v>414</v>
      </c>
      <c r="G169" s="33" t="s">
        <v>415</v>
      </c>
      <c r="H169" s="34">
        <v>10</v>
      </c>
      <c r="I169" s="35">
        <v>3711100</v>
      </c>
      <c r="J169" s="35">
        <v>3711100</v>
      </c>
      <c r="K169" s="36" t="s">
        <v>37</v>
      </c>
      <c r="L169" s="30" t="s">
        <v>252</v>
      </c>
      <c r="M169" s="37" t="s">
        <v>99</v>
      </c>
      <c r="N169" s="37" t="s">
        <v>252</v>
      </c>
    </row>
    <row r="170" spans="1:14" s="38" customFormat="1" ht="57.75" customHeight="1" x14ac:dyDescent="0.25">
      <c r="A170" s="29">
        <f t="shared" si="2"/>
        <v>166</v>
      </c>
      <c r="B170" s="29" t="s">
        <v>556</v>
      </c>
      <c r="C170" s="29" t="s">
        <v>371</v>
      </c>
      <c r="D170" s="29" t="s">
        <v>316</v>
      </c>
      <c r="E170" s="31" t="s">
        <v>317</v>
      </c>
      <c r="F170" s="32" t="s">
        <v>416</v>
      </c>
      <c r="G170" s="33" t="s">
        <v>417</v>
      </c>
      <c r="H170" s="34">
        <v>1</v>
      </c>
      <c r="I170" s="35">
        <v>1415250</v>
      </c>
      <c r="J170" s="35">
        <v>1415250</v>
      </c>
      <c r="K170" s="36" t="s">
        <v>37</v>
      </c>
      <c r="L170" s="30" t="s">
        <v>252</v>
      </c>
      <c r="M170" s="37" t="s">
        <v>86</v>
      </c>
      <c r="N170" s="37" t="s">
        <v>252</v>
      </c>
    </row>
    <row r="171" spans="1:14" s="38" customFormat="1" ht="57.75" customHeight="1" x14ac:dyDescent="0.25">
      <c r="A171" s="29">
        <f t="shared" si="2"/>
        <v>167</v>
      </c>
      <c r="B171" s="29" t="s">
        <v>556</v>
      </c>
      <c r="C171" s="29" t="s">
        <v>155</v>
      </c>
      <c r="D171" s="29" t="s">
        <v>316</v>
      </c>
      <c r="E171" s="31" t="s">
        <v>317</v>
      </c>
      <c r="F171" s="32" t="s">
        <v>416</v>
      </c>
      <c r="G171" s="33" t="s">
        <v>418</v>
      </c>
      <c r="H171" s="34">
        <v>3</v>
      </c>
      <c r="I171" s="35">
        <v>10793639.999999998</v>
      </c>
      <c r="J171" s="35">
        <v>10793639.999999998</v>
      </c>
      <c r="K171" s="36" t="s">
        <v>37</v>
      </c>
      <c r="L171" s="30" t="s">
        <v>252</v>
      </c>
      <c r="M171" s="37" t="s">
        <v>90</v>
      </c>
      <c r="N171" s="37" t="s">
        <v>252</v>
      </c>
    </row>
    <row r="172" spans="1:14" s="38" customFormat="1" ht="57.75" customHeight="1" x14ac:dyDescent="0.25">
      <c r="A172" s="29">
        <f t="shared" si="2"/>
        <v>168</v>
      </c>
      <c r="B172" s="29" t="s">
        <v>556</v>
      </c>
      <c r="C172" s="29" t="s">
        <v>160</v>
      </c>
      <c r="D172" s="29" t="s">
        <v>316</v>
      </c>
      <c r="E172" s="31" t="s">
        <v>317</v>
      </c>
      <c r="F172" s="32" t="s">
        <v>416</v>
      </c>
      <c r="G172" s="33" t="s">
        <v>419</v>
      </c>
      <c r="H172" s="34">
        <v>3</v>
      </c>
      <c r="I172" s="35">
        <v>10378499.999999998</v>
      </c>
      <c r="J172" s="35">
        <v>10378499.999999998</v>
      </c>
      <c r="K172" s="36" t="s">
        <v>37</v>
      </c>
      <c r="L172" s="30" t="s">
        <v>252</v>
      </c>
      <c r="M172" s="37" t="s">
        <v>99</v>
      </c>
      <c r="N172" s="37" t="s">
        <v>252</v>
      </c>
    </row>
    <row r="173" spans="1:14" s="38" customFormat="1" ht="57.75" customHeight="1" x14ac:dyDescent="0.25">
      <c r="A173" s="29">
        <f t="shared" si="2"/>
        <v>169</v>
      </c>
      <c r="B173" s="29" t="s">
        <v>556</v>
      </c>
      <c r="C173" s="29" t="s">
        <v>92</v>
      </c>
      <c r="D173" s="29" t="s">
        <v>316</v>
      </c>
      <c r="E173" s="31" t="s">
        <v>317</v>
      </c>
      <c r="F173" s="32" t="s">
        <v>416</v>
      </c>
      <c r="G173" s="33" t="s">
        <v>420</v>
      </c>
      <c r="H173" s="34">
        <v>1</v>
      </c>
      <c r="I173" s="35">
        <v>1415250</v>
      </c>
      <c r="J173" s="35">
        <v>1415250</v>
      </c>
      <c r="K173" s="36" t="s">
        <v>37</v>
      </c>
      <c r="L173" s="30" t="s">
        <v>252</v>
      </c>
      <c r="M173" s="37" t="s">
        <v>90</v>
      </c>
      <c r="N173" s="37" t="s">
        <v>252</v>
      </c>
    </row>
    <row r="174" spans="1:14" s="38" customFormat="1" ht="57.75" customHeight="1" x14ac:dyDescent="0.25">
      <c r="A174" s="29">
        <f t="shared" si="2"/>
        <v>170</v>
      </c>
      <c r="B174" s="29" t="s">
        <v>556</v>
      </c>
      <c r="C174" s="29" t="s">
        <v>92</v>
      </c>
      <c r="D174" s="29" t="s">
        <v>316</v>
      </c>
      <c r="E174" s="31" t="s">
        <v>317</v>
      </c>
      <c r="F174" s="32" t="s">
        <v>416</v>
      </c>
      <c r="G174" s="33" t="s">
        <v>421</v>
      </c>
      <c r="H174" s="34">
        <v>1</v>
      </c>
      <c r="I174" s="35">
        <v>1471860</v>
      </c>
      <c r="J174" s="35">
        <v>1471860</v>
      </c>
      <c r="K174" s="36" t="s">
        <v>37</v>
      </c>
      <c r="L174" s="30" t="s">
        <v>252</v>
      </c>
      <c r="M174" s="37" t="s">
        <v>86</v>
      </c>
      <c r="N174" s="37" t="s">
        <v>252</v>
      </c>
    </row>
    <row r="175" spans="1:14" s="38" customFormat="1" ht="57.75" customHeight="1" x14ac:dyDescent="0.25">
      <c r="A175" s="29">
        <f t="shared" si="2"/>
        <v>171</v>
      </c>
      <c r="B175" s="29" t="s">
        <v>556</v>
      </c>
      <c r="C175" s="29" t="s">
        <v>155</v>
      </c>
      <c r="D175" s="29" t="s">
        <v>316</v>
      </c>
      <c r="E175" s="31" t="s">
        <v>317</v>
      </c>
      <c r="F175" s="32" t="s">
        <v>416</v>
      </c>
      <c r="G175" s="33" t="s">
        <v>418</v>
      </c>
      <c r="H175" s="34">
        <v>11</v>
      </c>
      <c r="I175" s="35">
        <v>39576679.999999993</v>
      </c>
      <c r="J175" s="35">
        <v>39576679.999999993</v>
      </c>
      <c r="K175" s="36" t="s">
        <v>37</v>
      </c>
      <c r="L175" s="30" t="s">
        <v>81</v>
      </c>
      <c r="M175" s="37" t="s">
        <v>99</v>
      </c>
      <c r="N175" s="37" t="s">
        <v>81</v>
      </c>
    </row>
    <row r="176" spans="1:14" s="38" customFormat="1" ht="57.75" customHeight="1" x14ac:dyDescent="0.25">
      <c r="A176" s="29">
        <f t="shared" si="2"/>
        <v>172</v>
      </c>
      <c r="B176" s="29" t="s">
        <v>556</v>
      </c>
      <c r="C176" s="29" t="s">
        <v>92</v>
      </c>
      <c r="D176" s="29" t="s">
        <v>316</v>
      </c>
      <c r="E176" s="31" t="s">
        <v>317</v>
      </c>
      <c r="F176" s="32" t="s">
        <v>416</v>
      </c>
      <c r="G176" s="33" t="s">
        <v>420</v>
      </c>
      <c r="H176" s="34">
        <v>1</v>
      </c>
      <c r="I176" s="35">
        <v>1415250</v>
      </c>
      <c r="J176" s="35">
        <v>1415250</v>
      </c>
      <c r="K176" s="36" t="s">
        <v>37</v>
      </c>
      <c r="L176" s="30" t="s">
        <v>252</v>
      </c>
      <c r="M176" s="37" t="s">
        <v>90</v>
      </c>
      <c r="N176" s="37" t="s">
        <v>252</v>
      </c>
    </row>
    <row r="177" spans="1:14" s="38" customFormat="1" ht="57.75" customHeight="1" x14ac:dyDescent="0.25">
      <c r="A177" s="29">
        <f t="shared" si="2"/>
        <v>173</v>
      </c>
      <c r="B177" s="29" t="s">
        <v>556</v>
      </c>
      <c r="C177" s="29" t="s">
        <v>92</v>
      </c>
      <c r="D177" s="29" t="s">
        <v>316</v>
      </c>
      <c r="E177" s="31" t="s">
        <v>317</v>
      </c>
      <c r="F177" s="32" t="s">
        <v>422</v>
      </c>
      <c r="G177" s="33" t="s">
        <v>423</v>
      </c>
      <c r="H177" s="34">
        <v>10</v>
      </c>
      <c r="I177" s="35">
        <v>5200572</v>
      </c>
      <c r="J177" s="35">
        <v>5200572</v>
      </c>
      <c r="K177" s="36" t="s">
        <v>37</v>
      </c>
      <c r="L177" s="30" t="s">
        <v>252</v>
      </c>
      <c r="M177" s="37" t="s">
        <v>90</v>
      </c>
      <c r="N177" s="37" t="s">
        <v>252</v>
      </c>
    </row>
    <row r="178" spans="1:14" s="38" customFormat="1" ht="57.75" customHeight="1" x14ac:dyDescent="0.25">
      <c r="A178" s="29">
        <f t="shared" si="2"/>
        <v>174</v>
      </c>
      <c r="B178" s="29" t="s">
        <v>556</v>
      </c>
      <c r="C178" s="29" t="s">
        <v>92</v>
      </c>
      <c r="D178" s="29" t="s">
        <v>316</v>
      </c>
      <c r="E178" s="31" t="s">
        <v>317</v>
      </c>
      <c r="F178" s="32" t="s">
        <v>424</v>
      </c>
      <c r="G178" s="33" t="s">
        <v>425</v>
      </c>
      <c r="H178" s="34">
        <v>1</v>
      </c>
      <c r="I178" s="35">
        <v>254654.4</v>
      </c>
      <c r="J178" s="35">
        <v>254654.4</v>
      </c>
      <c r="K178" s="36" t="s">
        <v>37</v>
      </c>
      <c r="L178" s="30" t="s">
        <v>252</v>
      </c>
      <c r="M178" s="37" t="s">
        <v>86</v>
      </c>
      <c r="N178" s="37" t="s">
        <v>252</v>
      </c>
    </row>
    <row r="179" spans="1:14" s="38" customFormat="1" ht="57.75" customHeight="1" x14ac:dyDescent="0.25">
      <c r="A179" s="29">
        <f t="shared" si="2"/>
        <v>175</v>
      </c>
      <c r="B179" s="29" t="s">
        <v>556</v>
      </c>
      <c r="C179" s="29" t="s">
        <v>160</v>
      </c>
      <c r="D179" s="29" t="s">
        <v>316</v>
      </c>
      <c r="E179" s="31" t="s">
        <v>317</v>
      </c>
      <c r="F179" s="32" t="s">
        <v>426</v>
      </c>
      <c r="G179" s="33" t="s">
        <v>427</v>
      </c>
      <c r="H179" s="34">
        <v>1</v>
      </c>
      <c r="I179" s="35">
        <v>26618508</v>
      </c>
      <c r="J179" s="35">
        <v>26618508</v>
      </c>
      <c r="K179" s="36" t="s">
        <v>37</v>
      </c>
      <c r="L179" s="30" t="s">
        <v>252</v>
      </c>
      <c r="M179" s="37" t="s">
        <v>90</v>
      </c>
      <c r="N179" s="37" t="s">
        <v>252</v>
      </c>
    </row>
    <row r="180" spans="1:14" s="38" customFormat="1" ht="57.75" customHeight="1" x14ac:dyDescent="0.25">
      <c r="A180" s="29">
        <f t="shared" si="2"/>
        <v>176</v>
      </c>
      <c r="B180" s="29" t="s">
        <v>556</v>
      </c>
      <c r="C180" s="29" t="s">
        <v>310</v>
      </c>
      <c r="D180" s="29" t="s">
        <v>316</v>
      </c>
      <c r="E180" s="31" t="s">
        <v>317</v>
      </c>
      <c r="F180" s="32" t="s">
        <v>428</v>
      </c>
      <c r="G180" s="33" t="s">
        <v>429</v>
      </c>
      <c r="H180" s="34">
        <v>3</v>
      </c>
      <c r="I180" s="35">
        <v>8840595.0000000019</v>
      </c>
      <c r="J180" s="35">
        <v>8840595.0000000019</v>
      </c>
      <c r="K180" s="36" t="s">
        <v>37</v>
      </c>
      <c r="L180" s="30" t="s">
        <v>252</v>
      </c>
      <c r="M180" s="37" t="s">
        <v>90</v>
      </c>
      <c r="N180" s="37" t="s">
        <v>252</v>
      </c>
    </row>
    <row r="181" spans="1:14" s="38" customFormat="1" ht="57.75" customHeight="1" x14ac:dyDescent="0.25">
      <c r="A181" s="29">
        <f t="shared" si="2"/>
        <v>177</v>
      </c>
      <c r="B181" s="29" t="s">
        <v>556</v>
      </c>
      <c r="C181" s="29" t="s">
        <v>92</v>
      </c>
      <c r="D181" s="29" t="s">
        <v>316</v>
      </c>
      <c r="E181" s="31" t="s">
        <v>317</v>
      </c>
      <c r="F181" s="32" t="s">
        <v>430</v>
      </c>
      <c r="G181" s="33" t="s">
        <v>431</v>
      </c>
      <c r="H181" s="34">
        <v>20</v>
      </c>
      <c r="I181" s="35">
        <v>7485100.0000000009</v>
      </c>
      <c r="J181" s="35">
        <v>7485100.0000000009</v>
      </c>
      <c r="K181" s="36" t="s">
        <v>37</v>
      </c>
      <c r="L181" s="30" t="s">
        <v>252</v>
      </c>
      <c r="M181" s="37" t="s">
        <v>90</v>
      </c>
      <c r="N181" s="37" t="s">
        <v>252</v>
      </c>
    </row>
    <row r="182" spans="1:14" s="38" customFormat="1" ht="57.75" customHeight="1" x14ac:dyDescent="0.25">
      <c r="A182" s="29">
        <f t="shared" si="2"/>
        <v>178</v>
      </c>
      <c r="B182" s="29" t="s">
        <v>556</v>
      </c>
      <c r="C182" s="29" t="s">
        <v>432</v>
      </c>
      <c r="D182" s="29" t="s">
        <v>316</v>
      </c>
      <c r="E182" s="31" t="s">
        <v>317</v>
      </c>
      <c r="F182" s="32" t="s">
        <v>430</v>
      </c>
      <c r="G182" s="33" t="s">
        <v>431</v>
      </c>
      <c r="H182" s="34">
        <v>1</v>
      </c>
      <c r="I182" s="35">
        <v>374255</v>
      </c>
      <c r="J182" s="35">
        <v>374255</v>
      </c>
      <c r="K182" s="36" t="s">
        <v>37</v>
      </c>
      <c r="L182" s="30" t="s">
        <v>252</v>
      </c>
      <c r="M182" s="37" t="s">
        <v>90</v>
      </c>
      <c r="N182" s="37" t="s">
        <v>252</v>
      </c>
    </row>
    <row r="183" spans="1:14" s="38" customFormat="1" ht="57.75" customHeight="1" x14ac:dyDescent="0.25">
      <c r="A183" s="29">
        <f t="shared" si="2"/>
        <v>179</v>
      </c>
      <c r="B183" s="29" t="s">
        <v>556</v>
      </c>
      <c r="C183" s="29" t="s">
        <v>92</v>
      </c>
      <c r="D183" s="29" t="s">
        <v>316</v>
      </c>
      <c r="E183" s="31" t="s">
        <v>317</v>
      </c>
      <c r="F183" s="32" t="s">
        <v>430</v>
      </c>
      <c r="G183" s="33" t="s">
        <v>433</v>
      </c>
      <c r="H183" s="34">
        <v>6</v>
      </c>
      <c r="I183" s="35">
        <v>2245530</v>
      </c>
      <c r="J183" s="35">
        <v>2245530</v>
      </c>
      <c r="K183" s="36" t="s">
        <v>37</v>
      </c>
      <c r="L183" s="30" t="s">
        <v>252</v>
      </c>
      <c r="M183" s="37" t="s">
        <v>90</v>
      </c>
      <c r="N183" s="37" t="s">
        <v>252</v>
      </c>
    </row>
    <row r="184" spans="1:14" s="38" customFormat="1" ht="57.75" customHeight="1" x14ac:dyDescent="0.25">
      <c r="A184" s="29">
        <f t="shared" si="2"/>
        <v>180</v>
      </c>
      <c r="B184" s="29" t="s">
        <v>556</v>
      </c>
      <c r="C184" s="29" t="s">
        <v>155</v>
      </c>
      <c r="D184" s="29" t="s">
        <v>316</v>
      </c>
      <c r="E184" s="31" t="s">
        <v>317</v>
      </c>
      <c r="F184" s="32" t="s">
        <v>430</v>
      </c>
      <c r="G184" s="33" t="s">
        <v>434</v>
      </c>
      <c r="H184" s="34">
        <v>8</v>
      </c>
      <c r="I184" s="35">
        <v>2994040</v>
      </c>
      <c r="J184" s="35">
        <v>2994040</v>
      </c>
      <c r="K184" s="36" t="s">
        <v>37</v>
      </c>
      <c r="L184" s="30" t="s">
        <v>252</v>
      </c>
      <c r="M184" s="37" t="s">
        <v>99</v>
      </c>
      <c r="N184" s="37" t="s">
        <v>252</v>
      </c>
    </row>
    <row r="185" spans="1:14" s="38" customFormat="1" ht="57.75" customHeight="1" x14ac:dyDescent="0.25">
      <c r="A185" s="29">
        <f t="shared" si="2"/>
        <v>181</v>
      </c>
      <c r="B185" s="29" t="s">
        <v>556</v>
      </c>
      <c r="C185" s="29" t="s">
        <v>155</v>
      </c>
      <c r="D185" s="29" t="s">
        <v>316</v>
      </c>
      <c r="E185" s="31" t="s">
        <v>317</v>
      </c>
      <c r="F185" s="32" t="s">
        <v>435</v>
      </c>
      <c r="G185" s="33" t="s">
        <v>436</v>
      </c>
      <c r="H185" s="34">
        <v>12</v>
      </c>
      <c r="I185" s="35">
        <v>2339880</v>
      </c>
      <c r="J185" s="35">
        <v>2339880</v>
      </c>
      <c r="K185" s="36" t="s">
        <v>37</v>
      </c>
      <c r="L185" s="30" t="s">
        <v>252</v>
      </c>
      <c r="M185" s="37" t="s">
        <v>99</v>
      </c>
      <c r="N185" s="37" t="s">
        <v>252</v>
      </c>
    </row>
    <row r="186" spans="1:14" s="38" customFormat="1" ht="57.75" customHeight="1" x14ac:dyDescent="0.25">
      <c r="A186" s="29">
        <f t="shared" si="2"/>
        <v>182</v>
      </c>
      <c r="B186" s="29" t="s">
        <v>556</v>
      </c>
      <c r="C186" s="29" t="s">
        <v>92</v>
      </c>
      <c r="D186" s="29" t="s">
        <v>316</v>
      </c>
      <c r="E186" s="31" t="s">
        <v>317</v>
      </c>
      <c r="F186" s="32" t="s">
        <v>437</v>
      </c>
      <c r="G186" s="33" t="s">
        <v>438</v>
      </c>
      <c r="H186" s="34">
        <v>1</v>
      </c>
      <c r="I186" s="35">
        <v>5681520</v>
      </c>
      <c r="J186" s="35">
        <v>5681520</v>
      </c>
      <c r="K186" s="36" t="s">
        <v>37</v>
      </c>
      <c r="L186" s="30" t="s">
        <v>252</v>
      </c>
      <c r="M186" s="37" t="s">
        <v>86</v>
      </c>
      <c r="N186" s="37" t="s">
        <v>252</v>
      </c>
    </row>
    <row r="187" spans="1:14" s="38" customFormat="1" ht="57.75" customHeight="1" x14ac:dyDescent="0.25">
      <c r="A187" s="29">
        <f t="shared" si="2"/>
        <v>183</v>
      </c>
      <c r="B187" s="29" t="s">
        <v>556</v>
      </c>
      <c r="C187" s="29" t="s">
        <v>371</v>
      </c>
      <c r="D187" s="29" t="s">
        <v>316</v>
      </c>
      <c r="E187" s="31" t="s">
        <v>317</v>
      </c>
      <c r="F187" s="32" t="s">
        <v>439</v>
      </c>
      <c r="G187" s="33" t="s">
        <v>440</v>
      </c>
      <c r="H187" s="34">
        <v>1</v>
      </c>
      <c r="I187" s="35">
        <v>31450</v>
      </c>
      <c r="J187" s="35">
        <v>31450</v>
      </c>
      <c r="K187" s="36" t="s">
        <v>37</v>
      </c>
      <c r="L187" s="30" t="s">
        <v>252</v>
      </c>
      <c r="M187" s="37" t="s">
        <v>86</v>
      </c>
      <c r="N187" s="37" t="s">
        <v>252</v>
      </c>
    </row>
    <row r="188" spans="1:14" s="38" customFormat="1" ht="57.75" customHeight="1" x14ac:dyDescent="0.25">
      <c r="A188" s="29">
        <f t="shared" si="2"/>
        <v>184</v>
      </c>
      <c r="B188" s="29" t="s">
        <v>556</v>
      </c>
      <c r="C188" s="29" t="s">
        <v>92</v>
      </c>
      <c r="D188" s="29" t="s">
        <v>316</v>
      </c>
      <c r="E188" s="31" t="s">
        <v>317</v>
      </c>
      <c r="F188" s="32" t="s">
        <v>441</v>
      </c>
      <c r="G188" s="33" t="s">
        <v>431</v>
      </c>
      <c r="H188" s="34">
        <v>12</v>
      </c>
      <c r="I188" s="35">
        <v>3321120</v>
      </c>
      <c r="J188" s="35">
        <v>3321120</v>
      </c>
      <c r="K188" s="36" t="s">
        <v>37</v>
      </c>
      <c r="L188" s="30" t="s">
        <v>252</v>
      </c>
      <c r="M188" s="37" t="s">
        <v>90</v>
      </c>
      <c r="N188" s="37" t="s">
        <v>252</v>
      </c>
    </row>
    <row r="189" spans="1:14" s="38" customFormat="1" ht="57.75" customHeight="1" x14ac:dyDescent="0.25">
      <c r="A189" s="29">
        <f t="shared" si="2"/>
        <v>185</v>
      </c>
      <c r="B189" s="29" t="s">
        <v>556</v>
      </c>
      <c r="C189" s="29" t="s">
        <v>160</v>
      </c>
      <c r="D189" s="29" t="s">
        <v>316</v>
      </c>
      <c r="E189" s="31" t="s">
        <v>317</v>
      </c>
      <c r="F189" s="32" t="s">
        <v>442</v>
      </c>
      <c r="G189" s="33" t="s">
        <v>443</v>
      </c>
      <c r="H189" s="34">
        <v>3</v>
      </c>
      <c r="I189" s="35">
        <v>4562766</v>
      </c>
      <c r="J189" s="35">
        <v>4562766</v>
      </c>
      <c r="K189" s="36" t="s">
        <v>37</v>
      </c>
      <c r="L189" s="30" t="s">
        <v>252</v>
      </c>
      <c r="M189" s="37" t="s">
        <v>90</v>
      </c>
      <c r="N189" s="37" t="s">
        <v>252</v>
      </c>
    </row>
    <row r="190" spans="1:14" s="38" customFormat="1" ht="57.75" customHeight="1" x14ac:dyDescent="0.25">
      <c r="A190" s="29">
        <f t="shared" si="2"/>
        <v>186</v>
      </c>
      <c r="B190" s="29" t="s">
        <v>556</v>
      </c>
      <c r="C190" s="29" t="s">
        <v>218</v>
      </c>
      <c r="D190" s="29" t="s">
        <v>316</v>
      </c>
      <c r="E190" s="31" t="s">
        <v>317</v>
      </c>
      <c r="F190" s="32" t="s">
        <v>444</v>
      </c>
      <c r="G190" s="33" t="s">
        <v>445</v>
      </c>
      <c r="H190" s="34">
        <v>1</v>
      </c>
      <c r="I190" s="35">
        <v>19404360</v>
      </c>
      <c r="J190" s="35">
        <v>19404360</v>
      </c>
      <c r="K190" s="36" t="s">
        <v>37</v>
      </c>
      <c r="L190" s="30" t="s">
        <v>252</v>
      </c>
      <c r="M190" s="37" t="s">
        <v>90</v>
      </c>
      <c r="N190" s="37" t="s">
        <v>252</v>
      </c>
    </row>
    <row r="191" spans="1:14" s="38" customFormat="1" ht="57.75" customHeight="1" x14ac:dyDescent="0.25">
      <c r="A191" s="29">
        <f t="shared" si="2"/>
        <v>187</v>
      </c>
      <c r="B191" s="29" t="s">
        <v>556</v>
      </c>
      <c r="C191" s="29" t="s">
        <v>160</v>
      </c>
      <c r="D191" s="29" t="s">
        <v>316</v>
      </c>
      <c r="E191" s="31" t="s">
        <v>317</v>
      </c>
      <c r="F191" s="32" t="s">
        <v>446</v>
      </c>
      <c r="G191" s="33" t="s">
        <v>447</v>
      </c>
      <c r="H191" s="34">
        <v>2</v>
      </c>
      <c r="I191" s="35">
        <v>62900000</v>
      </c>
      <c r="J191" s="35">
        <v>62900000</v>
      </c>
      <c r="K191" s="36" t="s">
        <v>37</v>
      </c>
      <c r="L191" s="30" t="s">
        <v>252</v>
      </c>
      <c r="M191" s="37" t="s">
        <v>99</v>
      </c>
      <c r="N191" s="37" t="s">
        <v>252</v>
      </c>
    </row>
    <row r="192" spans="1:14" s="38" customFormat="1" ht="57.75" customHeight="1" x14ac:dyDescent="0.25">
      <c r="A192" s="29">
        <f t="shared" si="2"/>
        <v>188</v>
      </c>
      <c r="B192" s="29" t="s">
        <v>556</v>
      </c>
      <c r="C192" s="29" t="s">
        <v>155</v>
      </c>
      <c r="D192" s="29" t="s">
        <v>316</v>
      </c>
      <c r="E192" s="31" t="s">
        <v>317</v>
      </c>
      <c r="F192" s="32" t="s">
        <v>448</v>
      </c>
      <c r="G192" s="33" t="s">
        <v>449</v>
      </c>
      <c r="H192" s="34">
        <v>1</v>
      </c>
      <c r="I192" s="35">
        <v>29322734.499205086</v>
      </c>
      <c r="J192" s="35">
        <v>29322734.499205086</v>
      </c>
      <c r="K192" s="36" t="s">
        <v>37</v>
      </c>
      <c r="L192" s="30" t="s">
        <v>252</v>
      </c>
      <c r="M192" s="37" t="s">
        <v>80</v>
      </c>
      <c r="N192" s="37" t="s">
        <v>252</v>
      </c>
    </row>
    <row r="193" spans="1:14" s="38" customFormat="1" ht="57.75" customHeight="1" x14ac:dyDescent="0.25">
      <c r="A193" s="29">
        <f t="shared" si="2"/>
        <v>189</v>
      </c>
      <c r="B193" s="29" t="s">
        <v>556</v>
      </c>
      <c r="C193" s="29" t="s">
        <v>310</v>
      </c>
      <c r="D193" s="29" t="s">
        <v>316</v>
      </c>
      <c r="E193" s="31" t="s">
        <v>317</v>
      </c>
      <c r="F193" s="32" t="s">
        <v>450</v>
      </c>
      <c r="G193" s="33" t="s">
        <v>451</v>
      </c>
      <c r="H193" s="34">
        <v>1</v>
      </c>
      <c r="I193" s="35">
        <v>728000</v>
      </c>
      <c r="J193" s="35">
        <v>728000</v>
      </c>
      <c r="K193" s="36" t="s">
        <v>37</v>
      </c>
      <c r="L193" s="30" t="s">
        <v>252</v>
      </c>
      <c r="M193" s="37" t="s">
        <v>90</v>
      </c>
      <c r="N193" s="37" t="s">
        <v>252</v>
      </c>
    </row>
    <row r="194" spans="1:14" s="38" customFormat="1" ht="57.75" customHeight="1" x14ac:dyDescent="0.25">
      <c r="A194" s="29">
        <f t="shared" si="2"/>
        <v>190</v>
      </c>
      <c r="B194" s="29" t="s">
        <v>556</v>
      </c>
      <c r="C194" s="29" t="s">
        <v>310</v>
      </c>
      <c r="D194" s="29" t="s">
        <v>316</v>
      </c>
      <c r="E194" s="31" t="s">
        <v>317</v>
      </c>
      <c r="F194" s="32" t="s">
        <v>450</v>
      </c>
      <c r="G194" s="33" t="s">
        <v>333</v>
      </c>
      <c r="H194" s="34">
        <v>2</v>
      </c>
      <c r="I194" s="35">
        <v>1456000</v>
      </c>
      <c r="J194" s="35">
        <v>1456000</v>
      </c>
      <c r="K194" s="36" t="s">
        <v>37</v>
      </c>
      <c r="L194" s="30" t="s">
        <v>252</v>
      </c>
      <c r="M194" s="37" t="s">
        <v>90</v>
      </c>
      <c r="N194" s="37" t="s">
        <v>252</v>
      </c>
    </row>
    <row r="195" spans="1:14" s="38" customFormat="1" ht="57.75" customHeight="1" x14ac:dyDescent="0.25">
      <c r="A195" s="29">
        <f t="shared" si="2"/>
        <v>191</v>
      </c>
      <c r="B195" s="29" t="s">
        <v>556</v>
      </c>
      <c r="C195" s="29" t="s">
        <v>310</v>
      </c>
      <c r="D195" s="29" t="s">
        <v>316</v>
      </c>
      <c r="E195" s="31" t="s">
        <v>317</v>
      </c>
      <c r="F195" s="32" t="s">
        <v>452</v>
      </c>
      <c r="G195" s="33" t="s">
        <v>453</v>
      </c>
      <c r="H195" s="34">
        <v>1</v>
      </c>
      <c r="I195" s="35">
        <v>587600</v>
      </c>
      <c r="J195" s="35">
        <v>587600</v>
      </c>
      <c r="K195" s="36" t="s">
        <v>37</v>
      </c>
      <c r="L195" s="30" t="s">
        <v>252</v>
      </c>
      <c r="M195" s="37" t="s">
        <v>99</v>
      </c>
      <c r="N195" s="37" t="s">
        <v>252</v>
      </c>
    </row>
    <row r="196" spans="1:14" s="38" customFormat="1" ht="57.75" customHeight="1" x14ac:dyDescent="0.25">
      <c r="A196" s="29">
        <f t="shared" si="2"/>
        <v>192</v>
      </c>
      <c r="B196" s="29" t="s">
        <v>248</v>
      </c>
      <c r="C196" s="29" t="s">
        <v>454</v>
      </c>
      <c r="D196" s="29" t="s">
        <v>248</v>
      </c>
      <c r="E196" s="31" t="s">
        <v>249</v>
      </c>
      <c r="F196" s="32" t="s">
        <v>455</v>
      </c>
      <c r="G196" s="33" t="s">
        <v>456</v>
      </c>
      <c r="H196" s="34">
        <v>1</v>
      </c>
      <c r="I196" s="35">
        <v>6508257.6000000006</v>
      </c>
      <c r="J196" s="35">
        <v>6508257.6000000006</v>
      </c>
      <c r="K196" s="36" t="s">
        <v>37</v>
      </c>
      <c r="L196" s="30" t="s">
        <v>35</v>
      </c>
      <c r="M196" s="37" t="s">
        <v>457</v>
      </c>
      <c r="N196" s="37" t="s">
        <v>87</v>
      </c>
    </row>
    <row r="197" spans="1:14" s="38" customFormat="1" ht="57.75" customHeight="1" x14ac:dyDescent="0.25">
      <c r="A197" s="29">
        <f t="shared" si="2"/>
        <v>193</v>
      </c>
      <c r="B197" s="29" t="s">
        <v>248</v>
      </c>
      <c r="C197" s="29" t="s">
        <v>458</v>
      </c>
      <c r="D197" s="29" t="s">
        <v>248</v>
      </c>
      <c r="E197" s="31" t="s">
        <v>249</v>
      </c>
      <c r="F197" s="32" t="s">
        <v>459</v>
      </c>
      <c r="G197" s="33" t="s">
        <v>460</v>
      </c>
      <c r="H197" s="34">
        <v>1</v>
      </c>
      <c r="I197" s="35">
        <v>34922760</v>
      </c>
      <c r="J197" s="35">
        <v>8731008</v>
      </c>
      <c r="K197" s="36" t="s">
        <v>37</v>
      </c>
      <c r="L197" s="30" t="s">
        <v>35</v>
      </c>
      <c r="M197" s="37" t="s">
        <v>133</v>
      </c>
      <c r="N197" s="37" t="s">
        <v>87</v>
      </c>
    </row>
    <row r="198" spans="1:14" s="76" customFormat="1" ht="57.75" customHeight="1" x14ac:dyDescent="0.25">
      <c r="A198" s="29">
        <f t="shared" si="2"/>
        <v>194</v>
      </c>
      <c r="B198" s="69" t="s">
        <v>556</v>
      </c>
      <c r="C198" s="69" t="s">
        <v>461</v>
      </c>
      <c r="D198" s="69" t="s">
        <v>316</v>
      </c>
      <c r="E198" s="70" t="s">
        <v>317</v>
      </c>
      <c r="F198" s="71" t="s">
        <v>462</v>
      </c>
      <c r="G198" s="72" t="s">
        <v>463</v>
      </c>
      <c r="H198" s="73">
        <v>1</v>
      </c>
      <c r="I198" s="35">
        <v>2439122776.7607999</v>
      </c>
      <c r="J198" s="35">
        <v>2439122776.7607999</v>
      </c>
      <c r="K198" s="36" t="s">
        <v>37</v>
      </c>
      <c r="L198" s="74" t="s">
        <v>35</v>
      </c>
      <c r="M198" s="75" t="s">
        <v>116</v>
      </c>
      <c r="N198" s="21" t="s">
        <v>560</v>
      </c>
    </row>
    <row r="199" spans="1:14" s="38" customFormat="1" ht="57.75" customHeight="1" x14ac:dyDescent="0.25">
      <c r="A199" s="29">
        <f t="shared" ref="A199:A233" si="3">+A198+1</f>
        <v>195</v>
      </c>
      <c r="B199" s="29" t="s">
        <v>556</v>
      </c>
      <c r="C199" s="29" t="s">
        <v>464</v>
      </c>
      <c r="D199" s="29" t="s">
        <v>316</v>
      </c>
      <c r="E199" s="31" t="s">
        <v>317</v>
      </c>
      <c r="F199" s="32" t="s">
        <v>465</v>
      </c>
      <c r="G199" s="33" t="s">
        <v>466</v>
      </c>
      <c r="H199" s="34">
        <v>1</v>
      </c>
      <c r="I199" s="35">
        <v>24960000</v>
      </c>
      <c r="J199" s="35">
        <v>7983368.6400000006</v>
      </c>
      <c r="K199" s="36" t="s">
        <v>37</v>
      </c>
      <c r="L199" s="30" t="s">
        <v>35</v>
      </c>
      <c r="M199" s="37" t="s">
        <v>80</v>
      </c>
      <c r="N199" s="37" t="s">
        <v>87</v>
      </c>
    </row>
    <row r="200" spans="1:14" s="38" customFormat="1" ht="57.75" customHeight="1" x14ac:dyDescent="0.25">
      <c r="A200" s="29">
        <f t="shared" si="3"/>
        <v>196</v>
      </c>
      <c r="B200" s="29" t="s">
        <v>556</v>
      </c>
      <c r="C200" s="29" t="s">
        <v>464</v>
      </c>
      <c r="D200" s="29" t="s">
        <v>316</v>
      </c>
      <c r="E200" s="31" t="s">
        <v>317</v>
      </c>
      <c r="F200" s="32" t="s">
        <v>467</v>
      </c>
      <c r="G200" s="33" t="s">
        <v>468</v>
      </c>
      <c r="H200" s="34">
        <v>1</v>
      </c>
      <c r="I200" s="35">
        <v>24960000</v>
      </c>
      <c r="J200" s="35">
        <v>7051844.7999999998</v>
      </c>
      <c r="K200" s="36" t="s">
        <v>37</v>
      </c>
      <c r="L200" s="30" t="s">
        <v>35</v>
      </c>
      <c r="M200" s="37" t="s">
        <v>80</v>
      </c>
      <c r="N200" s="37" t="s">
        <v>87</v>
      </c>
    </row>
    <row r="201" spans="1:14" s="38" customFormat="1" ht="57.75" customHeight="1" x14ac:dyDescent="0.25">
      <c r="A201" s="29">
        <f t="shared" si="3"/>
        <v>197</v>
      </c>
      <c r="B201" s="29" t="s">
        <v>556</v>
      </c>
      <c r="C201" s="29" t="s">
        <v>464</v>
      </c>
      <c r="D201" s="29" t="s">
        <v>316</v>
      </c>
      <c r="E201" s="31" t="s">
        <v>317</v>
      </c>
      <c r="F201" s="32" t="s">
        <v>469</v>
      </c>
      <c r="G201" s="33" t="s">
        <v>470</v>
      </c>
      <c r="H201" s="34">
        <v>1</v>
      </c>
      <c r="I201" s="35">
        <v>167999999.99999997</v>
      </c>
      <c r="J201" s="35">
        <v>0</v>
      </c>
      <c r="K201" s="36" t="s">
        <v>37</v>
      </c>
      <c r="L201" s="30" t="s">
        <v>35</v>
      </c>
      <c r="M201" s="37" t="s">
        <v>471</v>
      </c>
      <c r="N201" s="37" t="s">
        <v>87</v>
      </c>
    </row>
    <row r="202" spans="1:14" s="38" customFormat="1" ht="105" customHeight="1" x14ac:dyDescent="0.25">
      <c r="A202" s="29">
        <f t="shared" si="3"/>
        <v>198</v>
      </c>
      <c r="B202" s="29" t="s">
        <v>556</v>
      </c>
      <c r="C202" s="29" t="s">
        <v>464</v>
      </c>
      <c r="D202" s="29" t="s">
        <v>316</v>
      </c>
      <c r="E202" s="31" t="s">
        <v>317</v>
      </c>
      <c r="F202" s="32" t="s">
        <v>472</v>
      </c>
      <c r="G202" s="33" t="s">
        <v>473</v>
      </c>
      <c r="H202" s="34">
        <v>1</v>
      </c>
      <c r="I202" s="35">
        <v>174719999.99999997</v>
      </c>
      <c r="J202" s="35">
        <v>6473875.2000000002</v>
      </c>
      <c r="K202" s="36" t="s">
        <v>37</v>
      </c>
      <c r="L202" s="30" t="s">
        <v>35</v>
      </c>
      <c r="M202" s="37" t="s">
        <v>90</v>
      </c>
      <c r="N202" s="37" t="s">
        <v>87</v>
      </c>
    </row>
    <row r="203" spans="1:14" s="38" customFormat="1" ht="57.75" customHeight="1" x14ac:dyDescent="0.25">
      <c r="A203" s="29">
        <f t="shared" si="3"/>
        <v>199</v>
      </c>
      <c r="B203" s="29" t="s">
        <v>556</v>
      </c>
      <c r="C203" s="29" t="s">
        <v>464</v>
      </c>
      <c r="D203" s="29" t="s">
        <v>316</v>
      </c>
      <c r="E203" s="31" t="s">
        <v>317</v>
      </c>
      <c r="F203" s="32" t="s">
        <v>474</v>
      </c>
      <c r="G203" s="33" t="s">
        <v>475</v>
      </c>
      <c r="H203" s="34">
        <v>1</v>
      </c>
      <c r="I203" s="35">
        <v>24960000</v>
      </c>
      <c r="J203" s="35">
        <v>1876299.5967040004</v>
      </c>
      <c r="K203" s="36" t="s">
        <v>37</v>
      </c>
      <c r="L203" s="30" t="s">
        <v>35</v>
      </c>
      <c r="M203" s="37" t="s">
        <v>471</v>
      </c>
      <c r="N203" s="37" t="s">
        <v>87</v>
      </c>
    </row>
    <row r="204" spans="1:14" s="38" customFormat="1" ht="57.75" customHeight="1" x14ac:dyDescent="0.25">
      <c r="A204" s="29">
        <f t="shared" si="3"/>
        <v>200</v>
      </c>
      <c r="B204" s="29" t="s">
        <v>551</v>
      </c>
      <c r="C204" s="29" t="s">
        <v>476</v>
      </c>
      <c r="D204" s="29" t="s">
        <v>552</v>
      </c>
      <c r="E204" s="31" t="s">
        <v>214</v>
      </c>
      <c r="F204" s="32" t="s">
        <v>477</v>
      </c>
      <c r="G204" s="33" t="s">
        <v>478</v>
      </c>
      <c r="H204" s="34">
        <v>1</v>
      </c>
      <c r="I204" s="35">
        <v>25454000</v>
      </c>
      <c r="J204" s="35">
        <v>468000</v>
      </c>
      <c r="K204" s="36" t="s">
        <v>37</v>
      </c>
      <c r="L204" s="30" t="s">
        <v>35</v>
      </c>
      <c r="M204" s="37" t="s">
        <v>99</v>
      </c>
      <c r="N204" s="37" t="s">
        <v>87</v>
      </c>
    </row>
    <row r="205" spans="1:14" s="38" customFormat="1" ht="57.75" customHeight="1" x14ac:dyDescent="0.25">
      <c r="A205" s="29">
        <f t="shared" si="3"/>
        <v>201</v>
      </c>
      <c r="B205" s="29" t="s">
        <v>551</v>
      </c>
      <c r="C205" s="29" t="s">
        <v>479</v>
      </c>
      <c r="D205" s="29" t="s">
        <v>552</v>
      </c>
      <c r="E205" s="31" t="s">
        <v>214</v>
      </c>
      <c r="F205" s="32" t="s">
        <v>480</v>
      </c>
      <c r="G205" s="33" t="s">
        <v>481</v>
      </c>
      <c r="H205" s="34">
        <v>3</v>
      </c>
      <c r="I205" s="35">
        <v>889199.99999999977</v>
      </c>
      <c r="J205" s="35">
        <v>889199.99999999977</v>
      </c>
      <c r="K205" s="36" t="s">
        <v>37</v>
      </c>
      <c r="L205" s="30" t="s">
        <v>252</v>
      </c>
      <c r="M205" s="37" t="s">
        <v>86</v>
      </c>
      <c r="N205" s="37" t="s">
        <v>81</v>
      </c>
    </row>
    <row r="206" spans="1:14" s="38" customFormat="1" ht="57.75" customHeight="1" x14ac:dyDescent="0.25">
      <c r="A206" s="29">
        <f t="shared" si="3"/>
        <v>202</v>
      </c>
      <c r="B206" s="29" t="s">
        <v>551</v>
      </c>
      <c r="C206" s="29" t="s">
        <v>476</v>
      </c>
      <c r="D206" s="29" t="s">
        <v>552</v>
      </c>
      <c r="E206" s="31" t="s">
        <v>214</v>
      </c>
      <c r="F206" s="32" t="s">
        <v>482</v>
      </c>
      <c r="G206" s="33" t="s">
        <v>483</v>
      </c>
      <c r="H206" s="34" t="s">
        <v>484</v>
      </c>
      <c r="I206" s="35">
        <v>3120000</v>
      </c>
      <c r="J206" s="35">
        <v>3120000</v>
      </c>
      <c r="K206" s="36" t="s">
        <v>37</v>
      </c>
      <c r="L206" s="30" t="s">
        <v>252</v>
      </c>
      <c r="M206" s="37" t="s">
        <v>86</v>
      </c>
      <c r="N206" s="37" t="s">
        <v>81</v>
      </c>
    </row>
    <row r="207" spans="1:14" s="38" customFormat="1" ht="57.75" customHeight="1" x14ac:dyDescent="0.25">
      <c r="A207" s="29">
        <f t="shared" si="3"/>
        <v>203</v>
      </c>
      <c r="B207" s="29" t="s">
        <v>551</v>
      </c>
      <c r="C207" s="29" t="s">
        <v>476</v>
      </c>
      <c r="D207" s="29" t="s">
        <v>552</v>
      </c>
      <c r="E207" s="31" t="s">
        <v>214</v>
      </c>
      <c r="F207" s="32" t="s">
        <v>485</v>
      </c>
      <c r="G207" s="33" t="s">
        <v>486</v>
      </c>
      <c r="H207" s="34">
        <v>1</v>
      </c>
      <c r="I207" s="35">
        <v>9360000</v>
      </c>
      <c r="J207" s="35">
        <v>8320000</v>
      </c>
      <c r="K207" s="36" t="s">
        <v>37</v>
      </c>
      <c r="L207" s="30" t="s">
        <v>22</v>
      </c>
      <c r="M207" s="37" t="s">
        <v>103</v>
      </c>
      <c r="N207" s="37" t="s">
        <v>87</v>
      </c>
    </row>
    <row r="208" spans="1:14" s="38" customFormat="1" ht="57.75" customHeight="1" x14ac:dyDescent="0.25">
      <c r="A208" s="29">
        <f t="shared" si="3"/>
        <v>204</v>
      </c>
      <c r="B208" s="29" t="s">
        <v>551</v>
      </c>
      <c r="C208" s="29" t="s">
        <v>476</v>
      </c>
      <c r="D208" s="29" t="s">
        <v>552</v>
      </c>
      <c r="E208" s="31" t="s">
        <v>214</v>
      </c>
      <c r="F208" s="32" t="s">
        <v>487</v>
      </c>
      <c r="G208" s="33" t="s">
        <v>488</v>
      </c>
      <c r="H208" s="34">
        <v>1</v>
      </c>
      <c r="I208" s="35">
        <v>25454000</v>
      </c>
      <c r="J208" s="35">
        <v>9360000</v>
      </c>
      <c r="K208" s="36" t="s">
        <v>37</v>
      </c>
      <c r="L208" s="30" t="s">
        <v>35</v>
      </c>
      <c r="M208" s="37" t="s">
        <v>90</v>
      </c>
      <c r="N208" s="37" t="s">
        <v>87</v>
      </c>
    </row>
    <row r="209" spans="1:14" s="38" customFormat="1" ht="57.75" customHeight="1" x14ac:dyDescent="0.25">
      <c r="A209" s="29">
        <f t="shared" si="3"/>
        <v>205</v>
      </c>
      <c r="B209" s="29" t="s">
        <v>551</v>
      </c>
      <c r="C209" s="29" t="s">
        <v>489</v>
      </c>
      <c r="D209" s="29" t="s">
        <v>552</v>
      </c>
      <c r="E209" s="31" t="s">
        <v>214</v>
      </c>
      <c r="F209" s="32" t="s">
        <v>490</v>
      </c>
      <c r="G209" s="33" t="s">
        <v>491</v>
      </c>
      <c r="H209" s="34">
        <v>1</v>
      </c>
      <c r="I209" s="35">
        <v>25454000</v>
      </c>
      <c r="J209" s="35">
        <v>10133282.8376</v>
      </c>
      <c r="K209" s="36" t="s">
        <v>37</v>
      </c>
      <c r="L209" s="30" t="s">
        <v>35</v>
      </c>
      <c r="M209" s="37" t="s">
        <v>80</v>
      </c>
      <c r="N209" s="37" t="s">
        <v>87</v>
      </c>
    </row>
    <row r="210" spans="1:14" s="38" customFormat="1" ht="57.75" customHeight="1" x14ac:dyDescent="0.25">
      <c r="A210" s="29">
        <f t="shared" si="3"/>
        <v>206</v>
      </c>
      <c r="B210" s="29" t="s">
        <v>551</v>
      </c>
      <c r="C210" s="29" t="s">
        <v>476</v>
      </c>
      <c r="D210" s="29" t="s">
        <v>552</v>
      </c>
      <c r="E210" s="31" t="s">
        <v>214</v>
      </c>
      <c r="F210" s="32" t="s">
        <v>492</v>
      </c>
      <c r="G210" s="33" t="s">
        <v>493</v>
      </c>
      <c r="H210" s="34">
        <v>1</v>
      </c>
      <c r="I210" s="35">
        <v>25454000</v>
      </c>
      <c r="J210" s="35">
        <v>12480000</v>
      </c>
      <c r="K210" s="36" t="s">
        <v>37</v>
      </c>
      <c r="L210" s="30" t="s">
        <v>35</v>
      </c>
      <c r="M210" s="37" t="s">
        <v>90</v>
      </c>
      <c r="N210" s="37" t="s">
        <v>87</v>
      </c>
    </row>
    <row r="211" spans="1:14" s="38" customFormat="1" ht="57.75" customHeight="1" x14ac:dyDescent="0.25">
      <c r="A211" s="29">
        <f t="shared" si="3"/>
        <v>207</v>
      </c>
      <c r="B211" s="29" t="s">
        <v>551</v>
      </c>
      <c r="C211" s="29" t="s">
        <v>476</v>
      </c>
      <c r="D211" s="29" t="s">
        <v>552</v>
      </c>
      <c r="E211" s="31" t="s">
        <v>214</v>
      </c>
      <c r="F211" s="32" t="s">
        <v>494</v>
      </c>
      <c r="G211" s="33" t="s">
        <v>495</v>
      </c>
      <c r="H211" s="34">
        <v>1</v>
      </c>
      <c r="I211" s="35">
        <v>25454000</v>
      </c>
      <c r="J211" s="35">
        <v>15600000</v>
      </c>
      <c r="K211" s="36" t="s">
        <v>37</v>
      </c>
      <c r="L211" s="30" t="s">
        <v>35</v>
      </c>
      <c r="M211" s="37" t="s">
        <v>457</v>
      </c>
      <c r="N211" s="37" t="s">
        <v>87</v>
      </c>
    </row>
    <row r="212" spans="1:14" s="38" customFormat="1" ht="57.75" customHeight="1" x14ac:dyDescent="0.25">
      <c r="A212" s="29">
        <f t="shared" si="3"/>
        <v>208</v>
      </c>
      <c r="B212" s="29" t="s">
        <v>551</v>
      </c>
      <c r="C212" s="29" t="s">
        <v>476</v>
      </c>
      <c r="D212" s="29" t="s">
        <v>552</v>
      </c>
      <c r="E212" s="31" t="s">
        <v>214</v>
      </c>
      <c r="F212" s="32" t="s">
        <v>496</v>
      </c>
      <c r="G212" s="33" t="s">
        <v>497</v>
      </c>
      <c r="H212" s="34">
        <v>1</v>
      </c>
      <c r="I212" s="35">
        <v>15599999.999999998</v>
      </c>
      <c r="J212" s="35">
        <v>15600000</v>
      </c>
      <c r="K212" s="36" t="s">
        <v>37</v>
      </c>
      <c r="L212" s="30" t="s">
        <v>23</v>
      </c>
      <c r="M212" s="37" t="s">
        <v>103</v>
      </c>
      <c r="N212" s="37" t="s">
        <v>87</v>
      </c>
    </row>
    <row r="213" spans="1:14" s="38" customFormat="1" ht="57.75" customHeight="1" x14ac:dyDescent="0.25">
      <c r="A213" s="29">
        <f t="shared" si="3"/>
        <v>209</v>
      </c>
      <c r="B213" s="29" t="s">
        <v>551</v>
      </c>
      <c r="C213" s="29" t="s">
        <v>476</v>
      </c>
      <c r="D213" s="29" t="s">
        <v>552</v>
      </c>
      <c r="E213" s="31" t="s">
        <v>214</v>
      </c>
      <c r="F213" s="32" t="s">
        <v>498</v>
      </c>
      <c r="G213" s="33" t="s">
        <v>499</v>
      </c>
      <c r="H213" s="34">
        <v>1</v>
      </c>
      <c r="I213" s="35">
        <v>25454000</v>
      </c>
      <c r="J213" s="35">
        <v>16640000</v>
      </c>
      <c r="K213" s="36" t="s">
        <v>37</v>
      </c>
      <c r="L213" s="30" t="s">
        <v>35</v>
      </c>
      <c r="M213" s="37" t="s">
        <v>90</v>
      </c>
      <c r="N213" s="37" t="s">
        <v>87</v>
      </c>
    </row>
    <row r="214" spans="1:14" s="38" customFormat="1" ht="57.75" customHeight="1" x14ac:dyDescent="0.25">
      <c r="A214" s="29">
        <f t="shared" si="3"/>
        <v>210</v>
      </c>
      <c r="B214" s="29" t="s">
        <v>551</v>
      </c>
      <c r="C214" s="29" t="s">
        <v>476</v>
      </c>
      <c r="D214" s="29" t="s">
        <v>552</v>
      </c>
      <c r="E214" s="31" t="s">
        <v>214</v>
      </c>
      <c r="F214" s="32" t="s">
        <v>500</v>
      </c>
      <c r="G214" s="33" t="s">
        <v>501</v>
      </c>
      <c r="H214" s="34">
        <v>1</v>
      </c>
      <c r="I214" s="35">
        <v>176540000</v>
      </c>
      <c r="J214" s="35">
        <v>20800000</v>
      </c>
      <c r="K214" s="36" t="s">
        <v>37</v>
      </c>
      <c r="L214" s="30" t="s">
        <v>35</v>
      </c>
      <c r="M214" s="37" t="s">
        <v>80</v>
      </c>
      <c r="N214" s="37" t="s">
        <v>87</v>
      </c>
    </row>
    <row r="215" spans="1:14" s="38" customFormat="1" ht="57.75" customHeight="1" x14ac:dyDescent="0.25">
      <c r="A215" s="29">
        <f t="shared" si="3"/>
        <v>211</v>
      </c>
      <c r="B215" s="29" t="s">
        <v>551</v>
      </c>
      <c r="C215" s="29" t="s">
        <v>489</v>
      </c>
      <c r="D215" s="29" t="s">
        <v>552</v>
      </c>
      <c r="E215" s="31" t="s">
        <v>214</v>
      </c>
      <c r="F215" s="32" t="s">
        <v>502</v>
      </c>
      <c r="G215" s="33" t="s">
        <v>503</v>
      </c>
      <c r="H215" s="34">
        <v>1</v>
      </c>
      <c r="I215" s="35">
        <v>25454000</v>
      </c>
      <c r="J215" s="35">
        <v>21748010.232000001</v>
      </c>
      <c r="K215" s="36" t="s">
        <v>37</v>
      </c>
      <c r="L215" s="30" t="s">
        <v>35</v>
      </c>
      <c r="M215" s="37" t="s">
        <v>116</v>
      </c>
      <c r="N215" s="37" t="s">
        <v>87</v>
      </c>
    </row>
    <row r="216" spans="1:14" s="38" customFormat="1" ht="57.75" customHeight="1" x14ac:dyDescent="0.25">
      <c r="A216" s="29">
        <f t="shared" si="3"/>
        <v>212</v>
      </c>
      <c r="B216" s="29" t="s">
        <v>551</v>
      </c>
      <c r="C216" s="29" t="s">
        <v>476</v>
      </c>
      <c r="D216" s="29" t="s">
        <v>552</v>
      </c>
      <c r="E216" s="31" t="s">
        <v>214</v>
      </c>
      <c r="F216" s="32" t="s">
        <v>504</v>
      </c>
      <c r="G216" s="33" t="s">
        <v>505</v>
      </c>
      <c r="H216" s="34">
        <v>1</v>
      </c>
      <c r="I216" s="35">
        <v>176540000</v>
      </c>
      <c r="J216" s="35">
        <v>26000000</v>
      </c>
      <c r="K216" s="36" t="s">
        <v>37</v>
      </c>
      <c r="L216" s="30" t="s">
        <v>35</v>
      </c>
      <c r="M216" s="37" t="s">
        <v>80</v>
      </c>
      <c r="N216" s="37" t="s">
        <v>87</v>
      </c>
    </row>
    <row r="217" spans="1:14" s="38" customFormat="1" ht="57.75" customHeight="1" x14ac:dyDescent="0.25">
      <c r="A217" s="29">
        <f t="shared" si="3"/>
        <v>213</v>
      </c>
      <c r="B217" s="29" t="s">
        <v>551</v>
      </c>
      <c r="C217" s="29" t="s">
        <v>489</v>
      </c>
      <c r="D217" s="29" t="s">
        <v>552</v>
      </c>
      <c r="E217" s="31" t="s">
        <v>214</v>
      </c>
      <c r="F217" s="32" t="s">
        <v>506</v>
      </c>
      <c r="G217" s="33" t="s">
        <v>507</v>
      </c>
      <c r="H217" s="34">
        <v>1</v>
      </c>
      <c r="I217" s="35">
        <v>176540000</v>
      </c>
      <c r="J217" s="35">
        <v>30251837.397600003</v>
      </c>
      <c r="K217" s="36" t="s">
        <v>37</v>
      </c>
      <c r="L217" s="30" t="s">
        <v>35</v>
      </c>
      <c r="M217" s="37" t="s">
        <v>116</v>
      </c>
      <c r="N217" s="37" t="s">
        <v>87</v>
      </c>
    </row>
    <row r="218" spans="1:14" s="38" customFormat="1" ht="57.75" customHeight="1" x14ac:dyDescent="0.25">
      <c r="A218" s="29">
        <f t="shared" si="3"/>
        <v>214</v>
      </c>
      <c r="B218" s="29" t="s">
        <v>551</v>
      </c>
      <c r="C218" s="29" t="s">
        <v>476</v>
      </c>
      <c r="D218" s="29" t="s">
        <v>552</v>
      </c>
      <c r="E218" s="31" t="s">
        <v>214</v>
      </c>
      <c r="F218" s="32" t="s">
        <v>508</v>
      </c>
      <c r="G218" s="33" t="s">
        <v>509</v>
      </c>
      <c r="H218" s="34">
        <v>1</v>
      </c>
      <c r="I218" s="35">
        <v>176540000</v>
      </c>
      <c r="J218" s="35">
        <v>30680000</v>
      </c>
      <c r="K218" s="36" t="s">
        <v>37</v>
      </c>
      <c r="L218" s="30" t="s">
        <v>35</v>
      </c>
      <c r="M218" s="37" t="s">
        <v>90</v>
      </c>
      <c r="N218" s="37" t="s">
        <v>87</v>
      </c>
    </row>
    <row r="219" spans="1:14" s="38" customFormat="1" ht="57.75" customHeight="1" x14ac:dyDescent="0.25">
      <c r="A219" s="29">
        <f t="shared" si="3"/>
        <v>215</v>
      </c>
      <c r="B219" s="29" t="s">
        <v>551</v>
      </c>
      <c r="C219" s="29" t="s">
        <v>489</v>
      </c>
      <c r="D219" s="29" t="s">
        <v>552</v>
      </c>
      <c r="E219" s="31" t="s">
        <v>214</v>
      </c>
      <c r="F219" s="32" t="s">
        <v>510</v>
      </c>
      <c r="G219" s="33" t="s">
        <v>511</v>
      </c>
      <c r="H219" s="34">
        <v>1</v>
      </c>
      <c r="I219" s="35">
        <v>30762635.904000003</v>
      </c>
      <c r="J219" s="35">
        <v>30762635.904000003</v>
      </c>
      <c r="K219" s="36" t="s">
        <v>37</v>
      </c>
      <c r="L219" s="30" t="s">
        <v>252</v>
      </c>
      <c r="M219" s="37" t="s">
        <v>90</v>
      </c>
      <c r="N219" s="37" t="s">
        <v>87</v>
      </c>
    </row>
    <row r="220" spans="1:14" s="38" customFormat="1" ht="57.75" customHeight="1" x14ac:dyDescent="0.25">
      <c r="A220" s="29">
        <f t="shared" si="3"/>
        <v>216</v>
      </c>
      <c r="B220" s="29" t="s">
        <v>551</v>
      </c>
      <c r="C220" s="29" t="s">
        <v>512</v>
      </c>
      <c r="D220" s="29" t="s">
        <v>552</v>
      </c>
      <c r="E220" s="31" t="s">
        <v>214</v>
      </c>
      <c r="F220" s="32" t="s">
        <v>513</v>
      </c>
      <c r="G220" s="33" t="s">
        <v>514</v>
      </c>
      <c r="H220" s="34">
        <v>1</v>
      </c>
      <c r="I220" s="35">
        <v>32819850.063000001</v>
      </c>
      <c r="J220" s="35">
        <v>32819850.063000001</v>
      </c>
      <c r="K220" s="36" t="s">
        <v>37</v>
      </c>
      <c r="L220" s="30" t="s">
        <v>23</v>
      </c>
      <c r="M220" s="37" t="s">
        <v>116</v>
      </c>
      <c r="N220" s="37" t="s">
        <v>87</v>
      </c>
    </row>
    <row r="221" spans="1:14" s="38" customFormat="1" ht="57.75" customHeight="1" x14ac:dyDescent="0.25">
      <c r="A221" s="29">
        <f t="shared" si="3"/>
        <v>217</v>
      </c>
      <c r="B221" s="29" t="s">
        <v>551</v>
      </c>
      <c r="C221" s="29" t="s">
        <v>489</v>
      </c>
      <c r="D221" s="29" t="s">
        <v>552</v>
      </c>
      <c r="E221" s="31" t="s">
        <v>214</v>
      </c>
      <c r="F221" s="32" t="s">
        <v>515</v>
      </c>
      <c r="G221" s="33" t="s">
        <v>516</v>
      </c>
      <c r="H221" s="34">
        <v>1</v>
      </c>
      <c r="I221" s="35">
        <v>176540000</v>
      </c>
      <c r="J221" s="35">
        <v>33838273.632799998</v>
      </c>
      <c r="K221" s="36" t="s">
        <v>37</v>
      </c>
      <c r="L221" s="30" t="s">
        <v>35</v>
      </c>
      <c r="M221" s="37" t="s">
        <v>116</v>
      </c>
      <c r="N221" s="37" t="s">
        <v>87</v>
      </c>
    </row>
    <row r="222" spans="1:14" s="38" customFormat="1" ht="57.75" customHeight="1" x14ac:dyDescent="0.25">
      <c r="A222" s="29">
        <f t="shared" si="3"/>
        <v>218</v>
      </c>
      <c r="B222" s="29" t="s">
        <v>551</v>
      </c>
      <c r="C222" s="29" t="s">
        <v>476</v>
      </c>
      <c r="D222" s="29" t="s">
        <v>552</v>
      </c>
      <c r="E222" s="31" t="s">
        <v>214</v>
      </c>
      <c r="F222" s="32" t="s">
        <v>517</v>
      </c>
      <c r="G222" s="33" t="s">
        <v>518</v>
      </c>
      <c r="H222" s="34">
        <v>1</v>
      </c>
      <c r="I222" s="35">
        <v>176540000</v>
      </c>
      <c r="J222" s="35">
        <v>49920000</v>
      </c>
      <c r="K222" s="36" t="s">
        <v>37</v>
      </c>
      <c r="L222" s="30" t="s">
        <v>35</v>
      </c>
      <c r="M222" s="37" t="s">
        <v>112</v>
      </c>
      <c r="N222" s="37" t="s">
        <v>87</v>
      </c>
    </row>
    <row r="223" spans="1:14" s="38" customFormat="1" ht="57.75" customHeight="1" x14ac:dyDescent="0.25">
      <c r="A223" s="29">
        <f t="shared" si="3"/>
        <v>219</v>
      </c>
      <c r="B223" s="29" t="s">
        <v>248</v>
      </c>
      <c r="C223" s="29" t="s">
        <v>519</v>
      </c>
      <c r="D223" s="29" t="s">
        <v>248</v>
      </c>
      <c r="E223" s="31" t="s">
        <v>520</v>
      </c>
      <c r="F223" s="32" t="s">
        <v>521</v>
      </c>
      <c r="G223" s="33" t="s">
        <v>522</v>
      </c>
      <c r="H223" s="34">
        <v>3</v>
      </c>
      <c r="I223" s="35">
        <v>2048238</v>
      </c>
      <c r="J223" s="35">
        <v>2048238</v>
      </c>
      <c r="K223" s="36" t="s">
        <v>37</v>
      </c>
      <c r="L223" s="30" t="s">
        <v>252</v>
      </c>
      <c r="M223" s="37" t="s">
        <v>90</v>
      </c>
      <c r="N223" s="37" t="s">
        <v>523</v>
      </c>
    </row>
    <row r="224" spans="1:14" s="38" customFormat="1" ht="57.75" customHeight="1" x14ac:dyDescent="0.25">
      <c r="A224" s="29">
        <f t="shared" si="3"/>
        <v>220</v>
      </c>
      <c r="B224" s="29" t="s">
        <v>248</v>
      </c>
      <c r="C224" s="29" t="s">
        <v>519</v>
      </c>
      <c r="D224" s="29" t="s">
        <v>248</v>
      </c>
      <c r="E224" s="31" t="s">
        <v>520</v>
      </c>
      <c r="F224" s="32" t="s">
        <v>524</v>
      </c>
      <c r="G224" s="33" t="s">
        <v>525</v>
      </c>
      <c r="H224" s="34">
        <v>3</v>
      </c>
      <c r="I224" s="35">
        <v>620939.5199999999</v>
      </c>
      <c r="J224" s="35">
        <v>620939.5199999999</v>
      </c>
      <c r="K224" s="36" t="s">
        <v>37</v>
      </c>
      <c r="L224" s="30" t="s">
        <v>252</v>
      </c>
      <c r="M224" s="37" t="s">
        <v>90</v>
      </c>
      <c r="N224" s="37" t="s">
        <v>526</v>
      </c>
    </row>
    <row r="225" spans="1:14" s="38" customFormat="1" ht="57.75" customHeight="1" x14ac:dyDescent="0.25">
      <c r="A225" s="29">
        <f t="shared" si="3"/>
        <v>221</v>
      </c>
      <c r="B225" s="29" t="s">
        <v>248</v>
      </c>
      <c r="C225" s="29" t="s">
        <v>519</v>
      </c>
      <c r="D225" s="29" t="s">
        <v>248</v>
      </c>
      <c r="E225" s="31" t="s">
        <v>520</v>
      </c>
      <c r="F225" s="32" t="s">
        <v>527</v>
      </c>
      <c r="G225" s="33" t="s">
        <v>528</v>
      </c>
      <c r="H225" s="34">
        <v>1</v>
      </c>
      <c r="I225" s="35">
        <v>740240.4</v>
      </c>
      <c r="J225" s="35">
        <v>740240.4</v>
      </c>
      <c r="K225" s="36" t="s">
        <v>37</v>
      </c>
      <c r="L225" s="30" t="s">
        <v>252</v>
      </c>
      <c r="M225" s="37" t="s">
        <v>90</v>
      </c>
      <c r="N225" s="37" t="s">
        <v>523</v>
      </c>
    </row>
    <row r="226" spans="1:14" s="38" customFormat="1" ht="57.75" customHeight="1" x14ac:dyDescent="0.25">
      <c r="A226" s="29">
        <f t="shared" si="3"/>
        <v>222</v>
      </c>
      <c r="B226" s="29" t="s">
        <v>248</v>
      </c>
      <c r="C226" s="29" t="s">
        <v>519</v>
      </c>
      <c r="D226" s="29" t="s">
        <v>248</v>
      </c>
      <c r="E226" s="31" t="s">
        <v>520</v>
      </c>
      <c r="F226" s="32" t="s">
        <v>529</v>
      </c>
      <c r="G226" s="33" t="s">
        <v>530</v>
      </c>
      <c r="H226" s="34">
        <v>3</v>
      </c>
      <c r="I226" s="35">
        <v>2699685.4859999996</v>
      </c>
      <c r="J226" s="35">
        <v>2699685.4859999996</v>
      </c>
      <c r="K226" s="36" t="s">
        <v>37</v>
      </c>
      <c r="L226" s="30" t="s">
        <v>252</v>
      </c>
      <c r="M226" s="37" t="s">
        <v>90</v>
      </c>
      <c r="N226" s="37" t="s">
        <v>526</v>
      </c>
    </row>
    <row r="227" spans="1:14" s="38" customFormat="1" ht="57.75" customHeight="1" x14ac:dyDescent="0.25">
      <c r="A227" s="29">
        <f t="shared" si="3"/>
        <v>223</v>
      </c>
      <c r="B227" s="29" t="s">
        <v>248</v>
      </c>
      <c r="C227" s="29" t="s">
        <v>531</v>
      </c>
      <c r="D227" s="29" t="s">
        <v>248</v>
      </c>
      <c r="E227" s="31" t="s">
        <v>249</v>
      </c>
      <c r="F227" s="32" t="s">
        <v>532</v>
      </c>
      <c r="G227" s="33" t="s">
        <v>533</v>
      </c>
      <c r="H227" s="34">
        <v>52</v>
      </c>
      <c r="I227" s="35">
        <v>12402000</v>
      </c>
      <c r="J227" s="35">
        <v>12402000</v>
      </c>
      <c r="K227" s="36" t="s">
        <v>37</v>
      </c>
      <c r="L227" s="30" t="s">
        <v>223</v>
      </c>
      <c r="M227" s="37" t="s">
        <v>99</v>
      </c>
      <c r="N227" s="37" t="s">
        <v>87</v>
      </c>
    </row>
    <row r="228" spans="1:14" s="38" customFormat="1" ht="57.75" customHeight="1" x14ac:dyDescent="0.25">
      <c r="A228" s="29">
        <f t="shared" si="3"/>
        <v>224</v>
      </c>
      <c r="B228" s="29" t="s">
        <v>556</v>
      </c>
      <c r="C228" s="29" t="s">
        <v>534</v>
      </c>
      <c r="D228" s="29" t="s">
        <v>316</v>
      </c>
      <c r="E228" s="31" t="s">
        <v>317</v>
      </c>
      <c r="F228" s="32" t="s">
        <v>535</v>
      </c>
      <c r="G228" s="33" t="s">
        <v>536</v>
      </c>
      <c r="H228" s="34">
        <v>3</v>
      </c>
      <c r="I228" s="35">
        <v>570367.5120000001</v>
      </c>
      <c r="J228" s="35">
        <v>570367.5120000001</v>
      </c>
      <c r="K228" s="36" t="s">
        <v>37</v>
      </c>
      <c r="L228" s="30" t="s">
        <v>252</v>
      </c>
      <c r="M228" s="37" t="s">
        <v>90</v>
      </c>
      <c r="N228" s="37" t="s">
        <v>537</v>
      </c>
    </row>
    <row r="229" spans="1:14" s="38" customFormat="1" ht="57.75" customHeight="1" x14ac:dyDescent="0.25">
      <c r="A229" s="29">
        <f t="shared" si="3"/>
        <v>225</v>
      </c>
      <c r="B229" s="29" t="s">
        <v>556</v>
      </c>
      <c r="C229" s="29" t="s">
        <v>534</v>
      </c>
      <c r="D229" s="29" t="s">
        <v>316</v>
      </c>
      <c r="E229" s="31" t="s">
        <v>317</v>
      </c>
      <c r="F229" s="32" t="s">
        <v>538</v>
      </c>
      <c r="G229" s="33" t="s">
        <v>539</v>
      </c>
      <c r="H229" s="34">
        <v>1</v>
      </c>
      <c r="I229" s="35">
        <v>314126.76</v>
      </c>
      <c r="J229" s="35">
        <v>314126.76</v>
      </c>
      <c r="K229" s="36" t="s">
        <v>37</v>
      </c>
      <c r="L229" s="30" t="s">
        <v>252</v>
      </c>
      <c r="M229" s="37" t="s">
        <v>90</v>
      </c>
      <c r="N229" s="37" t="s">
        <v>537</v>
      </c>
    </row>
    <row r="230" spans="1:14" s="38" customFormat="1" ht="57.75" customHeight="1" x14ac:dyDescent="0.25">
      <c r="A230" s="29">
        <f t="shared" si="3"/>
        <v>226</v>
      </c>
      <c r="B230" s="29" t="s">
        <v>551</v>
      </c>
      <c r="C230" s="29" t="s">
        <v>476</v>
      </c>
      <c r="D230" s="29" t="s">
        <v>552</v>
      </c>
      <c r="E230" s="31" t="s">
        <v>214</v>
      </c>
      <c r="F230" s="32" t="s">
        <v>540</v>
      </c>
      <c r="G230" s="33" t="s">
        <v>497</v>
      </c>
      <c r="H230" s="34">
        <v>1</v>
      </c>
      <c r="I230" s="35">
        <v>156000000</v>
      </c>
      <c r="J230" s="35">
        <v>156000000</v>
      </c>
      <c r="K230" s="36" t="s">
        <v>37</v>
      </c>
      <c r="L230" s="30" t="s">
        <v>23</v>
      </c>
      <c r="M230" s="37" t="s">
        <v>172</v>
      </c>
      <c r="N230" s="37" t="s">
        <v>87</v>
      </c>
    </row>
    <row r="231" spans="1:14" s="38" customFormat="1" ht="57.75" customHeight="1" x14ac:dyDescent="0.25">
      <c r="A231" s="29">
        <f t="shared" si="3"/>
        <v>227</v>
      </c>
      <c r="B231" s="29" t="s">
        <v>551</v>
      </c>
      <c r="C231" s="29" t="s">
        <v>476</v>
      </c>
      <c r="D231" s="29" t="s">
        <v>552</v>
      </c>
      <c r="E231" s="31" t="s">
        <v>214</v>
      </c>
      <c r="F231" s="32" t="s">
        <v>541</v>
      </c>
      <c r="G231" s="33" t="s">
        <v>542</v>
      </c>
      <c r="H231" s="34" t="s">
        <v>543</v>
      </c>
      <c r="I231" s="35">
        <v>70606956.159999996</v>
      </c>
      <c r="J231" s="35">
        <v>70606956.159999996</v>
      </c>
      <c r="K231" s="36" t="s">
        <v>37</v>
      </c>
      <c r="L231" s="30" t="s">
        <v>35</v>
      </c>
      <c r="M231" s="37" t="s">
        <v>172</v>
      </c>
      <c r="N231" s="37" t="s">
        <v>87</v>
      </c>
    </row>
    <row r="232" spans="1:14" s="38" customFormat="1" ht="57.75" customHeight="1" x14ac:dyDescent="0.25">
      <c r="A232" s="29">
        <f t="shared" si="3"/>
        <v>228</v>
      </c>
      <c r="B232" s="29" t="s">
        <v>551</v>
      </c>
      <c r="C232" s="29" t="s">
        <v>544</v>
      </c>
      <c r="D232" s="29" t="s">
        <v>552</v>
      </c>
      <c r="E232" s="31" t="s">
        <v>214</v>
      </c>
      <c r="F232" s="32" t="s">
        <v>545</v>
      </c>
      <c r="G232" s="33" t="s">
        <v>546</v>
      </c>
      <c r="H232" s="34">
        <v>1</v>
      </c>
      <c r="I232" s="35">
        <v>382871183.94798005</v>
      </c>
      <c r="J232" s="35">
        <v>382871183.94798005</v>
      </c>
      <c r="K232" s="36" t="s">
        <v>37</v>
      </c>
      <c r="L232" s="30" t="s">
        <v>23</v>
      </c>
      <c r="M232" s="37" t="s">
        <v>90</v>
      </c>
      <c r="N232" s="37" t="s">
        <v>87</v>
      </c>
    </row>
    <row r="233" spans="1:14" s="38" customFormat="1" ht="57.75" customHeight="1" x14ac:dyDescent="0.25">
      <c r="A233" s="29">
        <f t="shared" si="3"/>
        <v>229</v>
      </c>
      <c r="B233" s="29" t="s">
        <v>556</v>
      </c>
      <c r="C233" s="29" t="s">
        <v>547</v>
      </c>
      <c r="D233" s="29" t="s">
        <v>316</v>
      </c>
      <c r="E233" s="31" t="s">
        <v>317</v>
      </c>
      <c r="F233" s="32" t="s">
        <v>548</v>
      </c>
      <c r="G233" s="33" t="s">
        <v>549</v>
      </c>
      <c r="H233" s="34">
        <v>356</v>
      </c>
      <c r="I233" s="35">
        <v>3538998.2784000002</v>
      </c>
      <c r="J233" s="35">
        <v>3538998.2784000002</v>
      </c>
      <c r="K233" s="36" t="s">
        <v>37</v>
      </c>
      <c r="L233" s="30" t="s">
        <v>223</v>
      </c>
      <c r="M233" s="37" t="s">
        <v>90</v>
      </c>
      <c r="N233" s="37" t="s">
        <v>537</v>
      </c>
    </row>
    <row r="234" spans="1:14" s="40" customFormat="1" ht="41.25" customHeight="1" x14ac:dyDescent="0.25">
      <c r="G234" s="41" t="s">
        <v>550</v>
      </c>
      <c r="H234" s="41"/>
      <c r="I234" s="41">
        <f>SUBTOTAL(9,I5:I233)</f>
        <v>11416617966.395565</v>
      </c>
      <c r="J234" s="41">
        <f>SUBTOTAL(9,J5:J233)</f>
        <v>9202683677.0362968</v>
      </c>
    </row>
  </sheetData>
  <mergeCells count="3">
    <mergeCell ref="B1:M1"/>
    <mergeCell ref="B2:M2"/>
    <mergeCell ref="B3:M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8A0A-161C-49AA-B324-2300E2C2E89A}">
  <dimension ref="B2:E22"/>
  <sheetViews>
    <sheetView tabSelected="1" zoomScale="120" zoomScaleNormal="120" workbookViewId="0">
      <selection activeCell="B2" sqref="B2:E2"/>
    </sheetView>
  </sheetViews>
  <sheetFormatPr baseColWidth="10" defaultRowHeight="15" x14ac:dyDescent="0.25"/>
  <cols>
    <col min="2" max="2" width="28.5703125" bestFit="1" customWidth="1"/>
    <col min="3" max="3" width="23.140625" customWidth="1"/>
    <col min="4" max="4" width="18.28515625" customWidth="1"/>
    <col min="5" max="5" width="24" customWidth="1"/>
  </cols>
  <sheetData>
    <row r="2" spans="2:5" x14ac:dyDescent="0.25">
      <c r="B2" s="265" t="s">
        <v>1469</v>
      </c>
      <c r="C2" s="265"/>
      <c r="D2" s="265"/>
      <c r="E2" s="265"/>
    </row>
    <row r="3" spans="2:5" x14ac:dyDescent="0.25">
      <c r="B3" s="265" t="s">
        <v>1470</v>
      </c>
      <c r="C3" s="265"/>
      <c r="D3" s="265"/>
      <c r="E3" s="265"/>
    </row>
    <row r="4" spans="2:5" ht="47.25" x14ac:dyDescent="0.25">
      <c r="B4" s="5" t="s">
        <v>1475</v>
      </c>
      <c r="C4" s="5" t="s">
        <v>1474</v>
      </c>
      <c r="D4" s="5" t="s">
        <v>43</v>
      </c>
      <c r="E4" s="5" t="s">
        <v>44</v>
      </c>
    </row>
    <row r="5" spans="2:5" x14ac:dyDescent="0.25">
      <c r="B5" s="13" t="s">
        <v>1156</v>
      </c>
      <c r="C5" s="77">
        <v>59</v>
      </c>
      <c r="D5" s="188">
        <v>7856160000</v>
      </c>
      <c r="E5" s="188">
        <v>4134465000</v>
      </c>
    </row>
    <row r="6" spans="2:5" x14ac:dyDescent="0.25">
      <c r="B6" s="13" t="s">
        <v>1157</v>
      </c>
      <c r="C6" s="77">
        <v>331</v>
      </c>
      <c r="D6" s="188">
        <v>1744505000</v>
      </c>
      <c r="E6" s="188">
        <v>1744505000</v>
      </c>
    </row>
    <row r="7" spans="2:5" x14ac:dyDescent="0.25">
      <c r="B7" s="13" t="s">
        <v>1471</v>
      </c>
      <c r="C7" s="77">
        <v>134</v>
      </c>
      <c r="D7" s="188">
        <v>8176345000</v>
      </c>
      <c r="E7" s="188">
        <v>7357695000</v>
      </c>
    </row>
    <row r="8" spans="2:5" x14ac:dyDescent="0.25">
      <c r="B8" s="13" t="s">
        <v>1472</v>
      </c>
      <c r="C8" s="77">
        <v>7</v>
      </c>
      <c r="D8" s="188">
        <v>2909470683.8731995</v>
      </c>
      <c r="E8" s="188">
        <v>1373466039.2037666</v>
      </c>
    </row>
    <row r="9" spans="2:5" ht="15.75" thickBot="1" x14ac:dyDescent="0.3">
      <c r="B9" s="78" t="s">
        <v>1473</v>
      </c>
      <c r="C9" s="189">
        <v>129</v>
      </c>
      <c r="D9" s="190">
        <v>11416617966.395565</v>
      </c>
      <c r="E9" s="190">
        <v>9202683677.0362968</v>
      </c>
    </row>
    <row r="10" spans="2:5" ht="15.75" thickBot="1" x14ac:dyDescent="0.3">
      <c r="B10" s="191" t="s">
        <v>1476</v>
      </c>
      <c r="C10" s="192">
        <f>SUM(C5:C9)</f>
        <v>660</v>
      </c>
      <c r="D10" s="194">
        <f>SUM(D5:D9)</f>
        <v>32103098650.268764</v>
      </c>
      <c r="E10" s="195">
        <f>SUM(E5:E9)</f>
        <v>23812814716.240063</v>
      </c>
    </row>
    <row r="11" spans="2:5" ht="15.75" thickBot="1" x14ac:dyDescent="0.3">
      <c r="B11" s="191" t="s">
        <v>1477</v>
      </c>
      <c r="C11" s="192"/>
      <c r="D11" s="193">
        <f>+D10/636</f>
        <v>50476570.204825103</v>
      </c>
      <c r="E11" s="193">
        <f>+E10/636</f>
        <v>37441532.572704501</v>
      </c>
    </row>
    <row r="13" spans="2:5" x14ac:dyDescent="0.25">
      <c r="B13" s="265" t="s">
        <v>1544</v>
      </c>
      <c r="C13" s="265"/>
      <c r="D13" s="265"/>
      <c r="E13" s="265"/>
    </row>
    <row r="15" spans="2:5" ht="31.5" x14ac:dyDescent="0.25">
      <c r="B15" s="5" t="s">
        <v>1542</v>
      </c>
      <c r="C15" s="5" t="s">
        <v>1539</v>
      </c>
      <c r="D15" s="5" t="s">
        <v>1540</v>
      </c>
      <c r="E15" s="5" t="s">
        <v>1541</v>
      </c>
    </row>
    <row r="16" spans="2:5" x14ac:dyDescent="0.25">
      <c r="B16" s="13" t="s">
        <v>1156</v>
      </c>
      <c r="C16" s="287">
        <f>+Servicios!C82</f>
        <v>9000544901.6458321</v>
      </c>
      <c r="D16" s="287">
        <f>+Servicios!F82</f>
        <v>7856160000</v>
      </c>
      <c r="E16" s="287">
        <f>+Servicios!G82</f>
        <v>4134465000</v>
      </c>
    </row>
    <row r="17" spans="2:5" x14ac:dyDescent="0.25">
      <c r="B17" s="13" t="s">
        <v>1157</v>
      </c>
      <c r="C17" s="287">
        <v>2908342250</v>
      </c>
      <c r="D17" s="287">
        <v>1744505000</v>
      </c>
      <c r="E17" s="287">
        <v>1744505000</v>
      </c>
    </row>
    <row r="18" spans="2:5" x14ac:dyDescent="0.25">
      <c r="B18" s="13" t="s">
        <v>1471</v>
      </c>
      <c r="C18" s="287">
        <f>19690523.05*636</f>
        <v>12523172659.800001</v>
      </c>
      <c r="D18" s="287">
        <v>8176345000</v>
      </c>
      <c r="E18" s="287">
        <v>7357695000</v>
      </c>
    </row>
    <row r="19" spans="2:5" x14ac:dyDescent="0.25">
      <c r="B19" s="13" t="s">
        <v>1472</v>
      </c>
      <c r="C19" s="287">
        <v>2909470683.8731995</v>
      </c>
      <c r="D19" s="287">
        <v>2909470683.8731995</v>
      </c>
      <c r="E19" s="287">
        <v>1373466039.2037666</v>
      </c>
    </row>
    <row r="20" spans="2:5" x14ac:dyDescent="0.25">
      <c r="B20" s="13" t="s">
        <v>1473</v>
      </c>
      <c r="C20" s="287">
        <v>12079559884</v>
      </c>
      <c r="D20" s="287">
        <v>11416617966.395565</v>
      </c>
      <c r="E20" s="287">
        <v>9202683677.0362968</v>
      </c>
    </row>
    <row r="21" spans="2:5" x14ac:dyDescent="0.25">
      <c r="B21" s="23" t="s">
        <v>726</v>
      </c>
      <c r="C21" s="287">
        <f>SUM(C16:C20)</f>
        <v>39421090379.319031</v>
      </c>
      <c r="D21" s="287">
        <f>SUM(D16:D20)</f>
        <v>32103098650.268764</v>
      </c>
      <c r="E21" s="287">
        <f>SUM(E16:E20)</f>
        <v>23812814716.240063</v>
      </c>
    </row>
    <row r="22" spans="2:5" x14ac:dyDescent="0.25">
      <c r="B22" s="23" t="s">
        <v>1543</v>
      </c>
      <c r="C22" s="13"/>
      <c r="D22" s="288">
        <f>+C21-D21</f>
        <v>7317991729.0502663</v>
      </c>
      <c r="E22" s="288">
        <f>+C21-E21</f>
        <v>15608275663.078968</v>
      </c>
    </row>
  </sheetData>
  <mergeCells count="3">
    <mergeCell ref="B2:E2"/>
    <mergeCell ref="B3:E3"/>
    <mergeCell ref="B13:E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7"/>
  <sheetViews>
    <sheetView workbookViewId="0">
      <selection activeCell="G11" sqref="G11"/>
    </sheetView>
  </sheetViews>
  <sheetFormatPr baseColWidth="10" defaultColWidth="11.42578125" defaultRowHeight="15" x14ac:dyDescent="0.25"/>
  <cols>
    <col min="1" max="1" width="11.42578125" style="1"/>
    <col min="2" max="2" width="18.140625" style="1" customWidth="1"/>
    <col min="3" max="3" width="19" style="1" customWidth="1"/>
    <col min="4" max="4" width="22.7109375" style="1" customWidth="1"/>
    <col min="5" max="5" width="29" style="1" customWidth="1"/>
    <col min="6" max="16384" width="11.42578125" style="1"/>
  </cols>
  <sheetData>
    <row r="2" spans="2:5" x14ac:dyDescent="0.25">
      <c r="B2" s="2">
        <v>1</v>
      </c>
      <c r="C2" s="2" t="s">
        <v>2</v>
      </c>
      <c r="D2" s="3" t="s">
        <v>14</v>
      </c>
      <c r="E2" s="2" t="s">
        <v>13</v>
      </c>
    </row>
    <row r="3" spans="2:5" x14ac:dyDescent="0.25">
      <c r="B3" s="2">
        <v>2</v>
      </c>
      <c r="C3" s="2" t="s">
        <v>3</v>
      </c>
      <c r="D3" s="3" t="s">
        <v>21</v>
      </c>
      <c r="E3" s="2" t="s">
        <v>15</v>
      </c>
    </row>
    <row r="4" spans="2:5" x14ac:dyDescent="0.25">
      <c r="B4" s="2">
        <v>3</v>
      </c>
      <c r="C4" s="2"/>
      <c r="D4" s="3" t="s">
        <v>22</v>
      </c>
      <c r="E4" s="2" t="s">
        <v>16</v>
      </c>
    </row>
    <row r="5" spans="2:5" x14ac:dyDescent="0.25">
      <c r="B5" s="2"/>
      <c r="C5" s="2"/>
      <c r="D5" s="3" t="s">
        <v>23</v>
      </c>
      <c r="E5" s="2" t="s">
        <v>17</v>
      </c>
    </row>
    <row r="6" spans="2:5" x14ac:dyDescent="0.25">
      <c r="B6" s="2"/>
      <c r="C6" s="2"/>
      <c r="D6" s="3" t="s">
        <v>24</v>
      </c>
      <c r="E6" s="2" t="s">
        <v>18</v>
      </c>
    </row>
    <row r="7" spans="2:5" x14ac:dyDescent="0.25">
      <c r="B7" s="2"/>
      <c r="C7" s="2"/>
      <c r="D7" s="3" t="s">
        <v>25</v>
      </c>
      <c r="E7" s="2" t="s">
        <v>19</v>
      </c>
    </row>
    <row r="8" spans="2:5" x14ac:dyDescent="0.25">
      <c r="B8" s="2"/>
      <c r="C8" s="2"/>
      <c r="D8" s="3" t="s">
        <v>26</v>
      </c>
      <c r="E8" s="2"/>
    </row>
    <row r="9" spans="2:5" x14ac:dyDescent="0.25">
      <c r="B9" s="3"/>
      <c r="C9" s="3"/>
      <c r="D9" s="3" t="s">
        <v>27</v>
      </c>
      <c r="E9" s="3"/>
    </row>
    <row r="10" spans="2:5" x14ac:dyDescent="0.25">
      <c r="B10" s="3"/>
      <c r="C10" s="3"/>
      <c r="D10" s="3" t="s">
        <v>28</v>
      </c>
      <c r="E10" s="3"/>
    </row>
    <row r="11" spans="2:5" x14ac:dyDescent="0.25">
      <c r="D11" s="3" t="s">
        <v>29</v>
      </c>
      <c r="E11" s="3" t="s">
        <v>37</v>
      </c>
    </row>
    <row r="12" spans="2:5" x14ac:dyDescent="0.25">
      <c r="D12" s="3" t="s">
        <v>30</v>
      </c>
      <c r="E12" s="3" t="s">
        <v>38</v>
      </c>
    </row>
    <row r="13" spans="2:5" x14ac:dyDescent="0.25">
      <c r="D13" s="3" t="s">
        <v>31</v>
      </c>
    </row>
    <row r="14" spans="2:5" x14ac:dyDescent="0.25">
      <c r="D14" s="3" t="s">
        <v>32</v>
      </c>
    </row>
    <row r="15" spans="2:5" x14ac:dyDescent="0.25">
      <c r="D15" s="3" t="s">
        <v>33</v>
      </c>
    </row>
    <row r="16" spans="2:5" x14ac:dyDescent="0.25">
      <c r="D16" s="3" t="s">
        <v>34</v>
      </c>
    </row>
    <row r="17" spans="4:4" x14ac:dyDescent="0.25">
      <c r="D17" s="3"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3:H8"/>
  <sheetViews>
    <sheetView workbookViewId="0">
      <selection activeCell="H6" sqref="H6"/>
    </sheetView>
  </sheetViews>
  <sheetFormatPr baseColWidth="10" defaultRowHeight="15" x14ac:dyDescent="0.25"/>
  <cols>
    <col min="6" max="6" width="16.7109375" bestFit="1" customWidth="1"/>
  </cols>
  <sheetData>
    <row r="3" spans="4:8" x14ac:dyDescent="0.25">
      <c r="D3" t="s">
        <v>2</v>
      </c>
      <c r="F3" t="s">
        <v>10</v>
      </c>
      <c r="H3">
        <v>1</v>
      </c>
    </row>
    <row r="4" spans="4:8" x14ac:dyDescent="0.25">
      <c r="D4" t="s">
        <v>3</v>
      </c>
      <c r="F4" t="s">
        <v>5</v>
      </c>
      <c r="H4">
        <v>2</v>
      </c>
    </row>
    <row r="5" spans="4:8" x14ac:dyDescent="0.25">
      <c r="F5" t="s">
        <v>6</v>
      </c>
      <c r="H5">
        <v>3</v>
      </c>
    </row>
    <row r="6" spans="4:8" x14ac:dyDescent="0.25">
      <c r="F6" t="s">
        <v>7</v>
      </c>
    </row>
    <row r="7" spans="4:8" x14ac:dyDescent="0.25">
      <c r="F7" t="s">
        <v>8</v>
      </c>
    </row>
    <row r="8" spans="4:8" x14ac:dyDescent="0.25">
      <c r="F8"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Bienes</vt:lpstr>
      <vt:lpstr>Servicios</vt:lpstr>
      <vt:lpstr>TI</vt:lpstr>
      <vt:lpstr>INS Servicios y subsidiarias</vt:lpstr>
      <vt:lpstr>Requerimientos para suplir RSS</vt:lpstr>
      <vt:lpstr>Estadísticas</vt:lpstr>
      <vt:lpstr>2</vt:lpstr>
      <vt:lpstr>Hoja2</vt:lpstr>
      <vt:lpstr>Bienes!Área_de_impresión</vt:lpstr>
      <vt:lpstr>Servicios!Área_de_impresión</vt:lpstr>
    </vt:vector>
  </TitlesOfParts>
  <Company>Instituto Nacional de Seguros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Maria Ramírez Garita</dc:creator>
  <cp:lastModifiedBy>Irene Rodriguez Espinoza</cp:lastModifiedBy>
  <cp:lastPrinted>2014-09-02T22:22:56Z</cp:lastPrinted>
  <dcterms:created xsi:type="dcterms:W3CDTF">2013-10-11T17:13:34Z</dcterms:created>
  <dcterms:modified xsi:type="dcterms:W3CDTF">2021-05-27T23:45:23Z</dcterms:modified>
</cp:coreProperties>
</file>